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75" windowWidth="28755" windowHeight="12585"/>
  </bookViews>
  <sheets>
    <sheet name="Yearly summary data" sheetId="1" r:id="rId1"/>
    <sheet name="Visualization" sheetId="2" r:id="rId2"/>
  </sheets>
  <externalReferences>
    <externalReference r:id="rId3"/>
  </externalReferences>
  <calcPr calcId="124519"/>
</workbook>
</file>

<file path=xl/calcChain.xml><?xml version="1.0" encoding="utf-8"?>
<calcChain xmlns="http://schemas.openxmlformats.org/spreadsheetml/2006/main">
  <c r="C11" i="2"/>
  <c r="B11"/>
  <c r="C10"/>
  <c r="B10"/>
  <c r="C9"/>
  <c r="B9"/>
  <c r="C8"/>
  <c r="B8"/>
  <c r="C7"/>
  <c r="B7"/>
  <c r="C6"/>
  <c r="B6"/>
  <c r="H5" i="1"/>
  <c r="H6"/>
  <c r="H7"/>
  <c r="H8"/>
  <c r="H9"/>
  <c r="H10"/>
  <c r="H11"/>
  <c r="H12"/>
  <c r="H13"/>
  <c r="H14"/>
  <c r="H15"/>
  <c r="H16"/>
  <c r="H17"/>
  <c r="G18"/>
  <c r="G187"/>
  <c r="B187"/>
  <c r="H186"/>
  <c r="C186"/>
  <c r="H185"/>
  <c r="C185"/>
  <c r="H184"/>
  <c r="C184"/>
  <c r="H183"/>
  <c r="C183"/>
  <c r="H182"/>
  <c r="C182"/>
  <c r="H181"/>
  <c r="C181"/>
  <c r="H180"/>
  <c r="C180"/>
  <c r="H179"/>
  <c r="C179"/>
  <c r="H178"/>
  <c r="C178"/>
  <c r="H177"/>
  <c r="C177"/>
  <c r="H176"/>
  <c r="C176"/>
  <c r="H175"/>
  <c r="C175"/>
  <c r="H174"/>
  <c r="C174"/>
  <c r="G166"/>
  <c r="B166"/>
  <c r="H165"/>
  <c r="C165"/>
  <c r="H164"/>
  <c r="C164"/>
  <c r="H163"/>
  <c r="C163"/>
  <c r="H162"/>
  <c r="C162"/>
  <c r="H161"/>
  <c r="C161"/>
  <c r="H160"/>
  <c r="C160"/>
  <c r="H159"/>
  <c r="C159"/>
  <c r="H158"/>
  <c r="C158"/>
  <c r="H157"/>
  <c r="C157"/>
  <c r="H156"/>
  <c r="C156"/>
  <c r="H155"/>
  <c r="C155"/>
  <c r="H154"/>
  <c r="C154"/>
  <c r="H153"/>
  <c r="C153"/>
  <c r="G145"/>
  <c r="B145"/>
  <c r="H144"/>
  <c r="C144"/>
  <c r="H143"/>
  <c r="C143"/>
  <c r="H142"/>
  <c r="C142"/>
  <c r="H141"/>
  <c r="C141"/>
  <c r="H140"/>
  <c r="C140"/>
  <c r="H139"/>
  <c r="C139"/>
  <c r="H138"/>
  <c r="C138"/>
  <c r="H137"/>
  <c r="C137"/>
  <c r="H136"/>
  <c r="C136"/>
  <c r="H135"/>
  <c r="C135"/>
  <c r="H134"/>
  <c r="C134"/>
  <c r="H133"/>
  <c r="C133"/>
  <c r="H132"/>
  <c r="C132"/>
  <c r="B124"/>
  <c r="G124"/>
  <c r="C123"/>
  <c r="H123"/>
  <c r="C122"/>
  <c r="H122"/>
  <c r="C121"/>
  <c r="H121"/>
  <c r="C120"/>
  <c r="H120"/>
  <c r="C119"/>
  <c r="H119"/>
  <c r="C118"/>
  <c r="H118"/>
  <c r="C117"/>
  <c r="H117"/>
  <c r="C116"/>
  <c r="H116"/>
  <c r="C115"/>
  <c r="H115"/>
  <c r="C114"/>
  <c r="H114"/>
  <c r="C113"/>
  <c r="H113"/>
  <c r="C112"/>
  <c r="H112"/>
  <c r="C111"/>
  <c r="H111"/>
  <c r="G103"/>
  <c r="B103"/>
  <c r="H102"/>
  <c r="C102"/>
  <c r="H101"/>
  <c r="C101"/>
  <c r="H100"/>
  <c r="C100"/>
  <c r="H99"/>
  <c r="C99"/>
  <c r="H98"/>
  <c r="C98"/>
  <c r="H97"/>
  <c r="C97"/>
  <c r="H96"/>
  <c r="C96"/>
  <c r="H95"/>
  <c r="C95"/>
  <c r="H94"/>
  <c r="C94"/>
  <c r="H93"/>
  <c r="C93"/>
  <c r="H92"/>
  <c r="C92"/>
  <c r="H91"/>
  <c r="C91"/>
  <c r="H90"/>
  <c r="C90"/>
  <c r="B82"/>
  <c r="G82"/>
  <c r="C81"/>
  <c r="H81"/>
  <c r="C80"/>
  <c r="H80"/>
  <c r="C79"/>
  <c r="H79"/>
  <c r="C78"/>
  <c r="H78"/>
  <c r="C77"/>
  <c r="H77"/>
  <c r="C76"/>
  <c r="H76"/>
  <c r="C75"/>
  <c r="H75"/>
  <c r="C74"/>
  <c r="H74"/>
  <c r="C73"/>
  <c r="H73"/>
  <c r="C72"/>
  <c r="H72"/>
  <c r="C71"/>
  <c r="H71"/>
  <c r="C70"/>
  <c r="H70"/>
  <c r="C69"/>
  <c r="H69"/>
  <c r="B61"/>
  <c r="G61"/>
  <c r="C60"/>
  <c r="H60"/>
  <c r="C59"/>
  <c r="H59"/>
  <c r="C58"/>
  <c r="H58"/>
  <c r="C57"/>
  <c r="H57"/>
  <c r="C56"/>
  <c r="H56"/>
  <c r="C55"/>
  <c r="H55"/>
  <c r="C54"/>
  <c r="H54"/>
  <c r="C53"/>
  <c r="H53"/>
  <c r="C52"/>
  <c r="H52"/>
  <c r="C51"/>
  <c r="H51"/>
  <c r="C50"/>
  <c r="H50"/>
  <c r="C49"/>
  <c r="H49"/>
  <c r="C48"/>
  <c r="H48"/>
  <c r="G39"/>
  <c r="B39"/>
  <c r="H38"/>
  <c r="C38"/>
  <c r="H37"/>
  <c r="C37"/>
  <c r="H36"/>
  <c r="C36"/>
  <c r="H35"/>
  <c r="C35"/>
  <c r="H34"/>
  <c r="C34"/>
  <c r="H33"/>
  <c r="C33"/>
  <c r="H32"/>
  <c r="C32"/>
  <c r="H31"/>
  <c r="C31"/>
  <c r="H30"/>
  <c r="C30"/>
  <c r="H29"/>
  <c r="C29"/>
  <c r="H28"/>
  <c r="C28"/>
  <c r="H27"/>
  <c r="C27"/>
  <c r="H26"/>
  <c r="C26"/>
  <c r="C18"/>
  <c r="B18"/>
  <c r="C17"/>
  <c r="C16"/>
  <c r="C15"/>
  <c r="C14"/>
  <c r="C13"/>
  <c r="C12"/>
  <c r="C11"/>
  <c r="C10"/>
  <c r="C9"/>
  <c r="C8"/>
  <c r="C7"/>
  <c r="C6"/>
  <c r="C5"/>
  <c r="H103" l="1"/>
  <c r="G104" s="1"/>
  <c r="G105" s="1"/>
  <c r="C39"/>
  <c r="B40" s="1"/>
  <c r="B41" s="1"/>
  <c r="B4" i="2" s="1"/>
  <c r="B19" i="1"/>
  <c r="B20" s="1"/>
  <c r="B3" i="2" s="1"/>
  <c r="C61" i="1"/>
  <c r="B62" s="1"/>
  <c r="B63" s="1"/>
  <c r="B5" i="2" s="1"/>
  <c r="H145" i="1"/>
  <c r="G146" s="1"/>
  <c r="G147" s="1"/>
  <c r="H187"/>
  <c r="G188" s="1"/>
  <c r="G189" s="1"/>
  <c r="C124"/>
  <c r="B125" s="1"/>
  <c r="B126" s="1"/>
  <c r="C166"/>
  <c r="B167" s="1"/>
  <c r="B168" s="1"/>
  <c r="C103"/>
  <c r="B104" s="1"/>
  <c r="B105" s="1"/>
  <c r="H18"/>
  <c r="G19" s="1"/>
  <c r="G20" s="1"/>
  <c r="C3" i="2" s="1"/>
  <c r="H39" i="1"/>
  <c r="G40" s="1"/>
  <c r="G41" s="1"/>
  <c r="C4" i="2" s="1"/>
  <c r="H82" i="1"/>
  <c r="G83" s="1"/>
  <c r="G84" s="1"/>
  <c r="C145"/>
  <c r="B146" s="1"/>
  <c r="B147" s="1"/>
  <c r="H166"/>
  <c r="G167" s="1"/>
  <c r="G168" s="1"/>
  <c r="H61"/>
  <c r="G62" s="1"/>
  <c r="G63" s="1"/>
  <c r="C5" i="2" s="1"/>
  <c r="C82" i="1"/>
  <c r="B83" s="1"/>
  <c r="B84" s="1"/>
  <c r="H124"/>
  <c r="G125" s="1"/>
  <c r="G126" s="1"/>
  <c r="C187"/>
  <c r="B188" s="1"/>
  <c r="B189" s="1"/>
  <c r="D12" i="2" l="1"/>
</calcChain>
</file>

<file path=xl/sharedStrings.xml><?xml version="1.0" encoding="utf-8"?>
<sst xmlns="http://schemas.openxmlformats.org/spreadsheetml/2006/main" count="367" uniqueCount="42">
  <si>
    <t>Site</t>
    <phoneticPr fontId="1" type="noConversion"/>
  </si>
  <si>
    <t>Species</t>
    <phoneticPr fontId="1" type="noConversion"/>
  </si>
  <si>
    <t>Desmog</t>
    <phoneticPr fontId="1" type="noConversion"/>
  </si>
  <si>
    <t>Spotted Dusky</t>
    <phoneticPr fontId="1" type="noConversion"/>
  </si>
  <si>
    <t>Black bellied</t>
    <phoneticPr fontId="1" type="noConversion"/>
  </si>
  <si>
    <t>Santeetlah</t>
    <phoneticPr fontId="1" type="noConversion"/>
  </si>
  <si>
    <t>Seal</t>
    <phoneticPr fontId="1" type="noConversion"/>
  </si>
  <si>
    <t>Blue Ridged Two Lined</t>
    <phoneticPr fontId="1" type="noConversion"/>
  </si>
  <si>
    <t>Imitator</t>
    <phoneticPr fontId="1" type="noConversion"/>
  </si>
  <si>
    <t>Lontailed</t>
    <phoneticPr fontId="1" type="noConversion"/>
  </si>
  <si>
    <t>Spring</t>
    <phoneticPr fontId="1" type="noConversion"/>
  </si>
  <si>
    <t>Northern Slimy</t>
    <phoneticPr fontId="1" type="noConversion"/>
  </si>
  <si>
    <t>Southern Redback</t>
    <phoneticPr fontId="1" type="noConversion"/>
  </si>
  <si>
    <t>Black chinned</t>
    <phoneticPr fontId="1" type="noConversion"/>
  </si>
  <si>
    <t>EUR species</t>
    <phoneticPr fontId="1" type="noConversion"/>
  </si>
  <si>
    <t>Species</t>
  </si>
  <si>
    <t>Desmog</t>
  </si>
  <si>
    <t>Spotted Dusky</t>
  </si>
  <si>
    <t>Black bellied</t>
  </si>
  <si>
    <t>Santeetlah</t>
  </si>
  <si>
    <t>Seal</t>
  </si>
  <si>
    <t>Blue Ridged Two Lined</t>
  </si>
  <si>
    <t>Imitator</t>
  </si>
  <si>
    <t>Lontailed</t>
  </si>
  <si>
    <t>Spring</t>
  </si>
  <si>
    <t>Northern Slimy</t>
  </si>
  <si>
    <t>Southern Redback</t>
  </si>
  <si>
    <t>Black chinned</t>
  </si>
  <si>
    <t>EUR species</t>
  </si>
  <si>
    <t>n</t>
  </si>
  <si>
    <t>n(n-1)</t>
  </si>
  <si>
    <t>Total N</t>
  </si>
  <si>
    <t>D</t>
  </si>
  <si>
    <t>SID</t>
  </si>
  <si>
    <t>Year</t>
    <phoneticPr fontId="1" type="noConversion"/>
  </si>
  <si>
    <t>p-value t-test</t>
    <phoneticPr fontId="1" type="noConversion"/>
  </si>
  <si>
    <t>NOTE: Unknowns are left out of data set</t>
  </si>
  <si>
    <t>Lower Dorsey</t>
  </si>
  <si>
    <t>Pig Pen</t>
  </si>
  <si>
    <t>SID = Simpson's Index of Diversity</t>
  </si>
  <si>
    <t>Lower Dorsey SID</t>
  </si>
  <si>
    <t>Pig Pen SID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</si>
</sst>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indexed="56"/>
      <name val="Calibri"/>
      <family val="2"/>
    </font>
    <font>
      <b/>
      <sz val="10"/>
      <name val="Geneva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3" fillId="0" borderId="0" xfId="0" applyFont="1"/>
    <xf numFmtId="14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14" fontId="3" fillId="0" borderId="0" xfId="0" applyNumberFormat="1" applyFont="1" applyAlignment="1">
      <alignment horizontal="left"/>
    </xf>
    <xf numFmtId="0" fontId="3" fillId="0" borderId="0" xfId="0" applyFont="1" applyAlignment="1">
      <alignment horizontal="left"/>
    </xf>
    <xf numFmtId="0" fontId="0" fillId="0" borderId="1" xfId="0" applyBorder="1"/>
    <xf numFmtId="0" fontId="3" fillId="0" borderId="0" xfId="0" applyNumberFormat="1" applyFont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0" xfId="0" applyFont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Diversity of Salamanders Over Time</a:t>
            </a:r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v>Lower Dorsey</c:v>
          </c:tx>
          <c:val>
            <c:numRef>
              <c:f>Visualization!$B$3:$B$11</c:f>
              <c:numCache>
                <c:formatCode>General</c:formatCode>
                <c:ptCount val="9"/>
                <c:pt idx="0">
                  <c:v>0.92076361336323387</c:v>
                </c:pt>
                <c:pt idx="1">
                  <c:v>0.79016393442622945</c:v>
                </c:pt>
                <c:pt idx="2">
                  <c:v>0.78012422360248446</c:v>
                </c:pt>
                <c:pt idx="3">
                  <c:v>0.7142857142857143</c:v>
                </c:pt>
                <c:pt idx="4">
                  <c:v>0.76388888888888884</c:v>
                </c:pt>
                <c:pt idx="5">
                  <c:v>0.78292682926829271</c:v>
                </c:pt>
                <c:pt idx="6">
                  <c:v>0.82333333333333336</c:v>
                </c:pt>
                <c:pt idx="7">
                  <c:v>0.70952380952380945</c:v>
                </c:pt>
                <c:pt idx="8">
                  <c:v>0.86931818181818188</c:v>
                </c:pt>
              </c:numCache>
            </c:numRef>
          </c:val>
        </c:ser>
        <c:ser>
          <c:idx val="1"/>
          <c:order val="1"/>
          <c:tx>
            <c:v>Pig Pen</c:v>
          </c:tx>
          <c:val>
            <c:numRef>
              <c:f>Visualization!$C$3:$C$11</c:f>
              <c:numCache>
                <c:formatCode>General</c:formatCode>
                <c:ptCount val="9"/>
                <c:pt idx="0">
                  <c:v>0.64754550468836181</c:v>
                </c:pt>
                <c:pt idx="1">
                  <c:v>0.80258899676375406</c:v>
                </c:pt>
                <c:pt idx="2">
                  <c:v>0.81064162754303593</c:v>
                </c:pt>
                <c:pt idx="3">
                  <c:v>0.78573533745947532</c:v>
                </c:pt>
                <c:pt idx="4">
                  <c:v>0.72209489856548681</c:v>
                </c:pt>
                <c:pt idx="5">
                  <c:v>0.80626262626262624</c:v>
                </c:pt>
                <c:pt idx="6">
                  <c:v>0.74759316770186335</c:v>
                </c:pt>
                <c:pt idx="7">
                  <c:v>0.78993130098754827</c:v>
                </c:pt>
                <c:pt idx="8">
                  <c:v>0.8038383838383838</c:v>
                </c:pt>
              </c:numCache>
            </c:numRef>
          </c:val>
        </c:ser>
        <c:dLbls/>
        <c:marker val="1"/>
        <c:axId val="130143360"/>
        <c:axId val="130144896"/>
      </c:lineChart>
      <c:catAx>
        <c:axId val="130143360"/>
        <c:scaling>
          <c:orientation val="minMax"/>
        </c:scaling>
        <c:axPos val="b"/>
        <c:majorTickMark val="none"/>
        <c:tickLblPos val="nextTo"/>
        <c:crossAx val="130144896"/>
        <c:crosses val="autoZero"/>
        <c:auto val="1"/>
        <c:lblAlgn val="ctr"/>
        <c:lblOffset val="100"/>
      </c:catAx>
      <c:valAx>
        <c:axId val="130144896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Simpson's</a:t>
                </a:r>
                <a:r>
                  <a:rPr lang="en-US" baseline="0"/>
                  <a:t> Index of Diversity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2.8423772609819122E-2"/>
              <c:y val="0.27279962345132391"/>
            </c:manualLayout>
          </c:layout>
        </c:title>
        <c:numFmt formatCode="General" sourceLinked="1"/>
        <c:majorTickMark val="none"/>
        <c:tickLblPos val="nextTo"/>
        <c:crossAx val="130143360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Lower Dorsey Scatterplot</a:t>
            </a:r>
          </a:p>
        </c:rich>
      </c:tx>
      <c:layout/>
    </c:title>
    <c:plotArea>
      <c:layout/>
      <c:scatterChart>
        <c:scatterStyle val="lineMarker"/>
        <c:ser>
          <c:idx val="0"/>
          <c:order val="0"/>
          <c:spPr>
            <a:ln w="28575">
              <a:noFill/>
            </a:ln>
          </c:spPr>
          <c:trendline>
            <c:trendlineType val="linear"/>
            <c:dispRSqr val="1"/>
            <c:dispEq val="1"/>
            <c:trendlineLbl>
              <c:layout>
                <c:manualLayout>
                  <c:x val="2.5319991251093615E-2"/>
                  <c:y val="0.11878485189351332"/>
                </c:manualLayout>
              </c:layout>
              <c:numFmt formatCode="General" sourceLinked="0"/>
            </c:trendlineLbl>
          </c:trendline>
          <c:xVal>
            <c:numRef>
              <c:f>Visualization!$A$3:$A$11</c:f>
              <c:numCache>
                <c:formatCode>General</c:formatCode>
                <c:ptCount val="9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</c:numCache>
            </c:numRef>
          </c:xVal>
          <c:yVal>
            <c:numRef>
              <c:f>Visualization!$B$3:$B$11</c:f>
              <c:numCache>
                <c:formatCode>General</c:formatCode>
                <c:ptCount val="9"/>
                <c:pt idx="0">
                  <c:v>0.92076361336323387</c:v>
                </c:pt>
                <c:pt idx="1">
                  <c:v>0.79016393442622945</c:v>
                </c:pt>
                <c:pt idx="2">
                  <c:v>0.78012422360248446</c:v>
                </c:pt>
                <c:pt idx="3">
                  <c:v>0.7142857142857143</c:v>
                </c:pt>
                <c:pt idx="4">
                  <c:v>0.76388888888888884</c:v>
                </c:pt>
                <c:pt idx="5">
                  <c:v>0.78292682926829271</c:v>
                </c:pt>
                <c:pt idx="6">
                  <c:v>0.82333333333333336</c:v>
                </c:pt>
                <c:pt idx="7">
                  <c:v>0.70952380952380945</c:v>
                </c:pt>
                <c:pt idx="8">
                  <c:v>0.86931818181818188</c:v>
                </c:pt>
              </c:numCache>
            </c:numRef>
          </c:yVal>
        </c:ser>
        <c:dLbls/>
        <c:axId val="130299008"/>
        <c:axId val="130112512"/>
      </c:scatterChart>
      <c:valAx>
        <c:axId val="13029900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Year</a:t>
                </a:r>
              </a:p>
            </c:rich>
          </c:tx>
          <c:layout/>
        </c:title>
        <c:numFmt formatCode="General" sourceLinked="1"/>
        <c:majorTickMark val="none"/>
        <c:tickLblPos val="nextTo"/>
        <c:crossAx val="130112512"/>
        <c:crosses val="autoZero"/>
        <c:crossBetween val="midCat"/>
      </c:valAx>
      <c:valAx>
        <c:axId val="130112512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Simpson's</a:t>
                </a:r>
                <a:r>
                  <a:rPr lang="en-US" baseline="0"/>
                  <a:t> Index of Diversity</a:t>
                </a:r>
                <a:endParaRPr lang="en-US"/>
              </a:p>
            </c:rich>
          </c:tx>
          <c:layout/>
        </c:title>
        <c:numFmt formatCode="General" sourceLinked="1"/>
        <c:majorTickMark val="none"/>
        <c:tickLblPos val="nextTo"/>
        <c:crossAx val="130299008"/>
        <c:crosses val="autoZero"/>
        <c:crossBetween val="midCat"/>
      </c:valAx>
    </c:plotArea>
    <c:plotVisOnly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Pig</a:t>
            </a:r>
            <a:r>
              <a:rPr lang="en-US" baseline="0"/>
              <a:t> Pen</a:t>
            </a:r>
            <a:r>
              <a:rPr lang="en-US"/>
              <a:t> Scatterplot</a:t>
            </a:r>
          </a:p>
        </c:rich>
      </c:tx>
      <c:layout/>
    </c:title>
    <c:plotArea>
      <c:layout/>
      <c:scatterChart>
        <c:scatterStyle val="lineMarker"/>
        <c:ser>
          <c:idx val="0"/>
          <c:order val="0"/>
          <c:spPr>
            <a:ln w="28575">
              <a:noFill/>
            </a:ln>
          </c:spPr>
          <c:trendline>
            <c:trendlineType val="linear"/>
            <c:dispRSqr val="1"/>
            <c:dispEq val="1"/>
            <c:trendlineLbl>
              <c:layout>
                <c:manualLayout>
                  <c:x val="2.5319991251093608E-2"/>
                  <c:y val="0.11878485189351334"/>
                </c:manualLayout>
              </c:layout>
              <c:numFmt formatCode="General" sourceLinked="0"/>
            </c:trendlineLbl>
          </c:trendline>
          <c:xVal>
            <c:numRef>
              <c:f>Visualization!$A$3:$A$11</c:f>
              <c:numCache>
                <c:formatCode>General</c:formatCode>
                <c:ptCount val="9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</c:numCache>
            </c:numRef>
          </c:xVal>
          <c:yVal>
            <c:numRef>
              <c:f>Visualization!$C$3:$C$11</c:f>
              <c:numCache>
                <c:formatCode>General</c:formatCode>
                <c:ptCount val="9"/>
                <c:pt idx="0">
                  <c:v>0.64754550468836181</c:v>
                </c:pt>
                <c:pt idx="1">
                  <c:v>0.80258899676375406</c:v>
                </c:pt>
                <c:pt idx="2">
                  <c:v>0.81064162754303593</c:v>
                </c:pt>
                <c:pt idx="3">
                  <c:v>0.78573533745947532</c:v>
                </c:pt>
                <c:pt idx="4">
                  <c:v>0.72209489856548681</c:v>
                </c:pt>
                <c:pt idx="5">
                  <c:v>0.80626262626262624</c:v>
                </c:pt>
                <c:pt idx="6">
                  <c:v>0.74759316770186335</c:v>
                </c:pt>
                <c:pt idx="7">
                  <c:v>0.78993130098754827</c:v>
                </c:pt>
                <c:pt idx="8">
                  <c:v>0.8038383838383838</c:v>
                </c:pt>
              </c:numCache>
            </c:numRef>
          </c:yVal>
        </c:ser>
        <c:axId val="129278336"/>
        <c:axId val="129280256"/>
      </c:scatterChart>
      <c:valAx>
        <c:axId val="12927833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Year</a:t>
                </a:r>
              </a:p>
            </c:rich>
          </c:tx>
          <c:layout/>
        </c:title>
        <c:numFmt formatCode="General" sourceLinked="1"/>
        <c:majorTickMark val="none"/>
        <c:tickLblPos val="nextTo"/>
        <c:crossAx val="129280256"/>
        <c:crosses val="autoZero"/>
        <c:crossBetween val="midCat"/>
      </c:valAx>
      <c:valAx>
        <c:axId val="129280256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Simpson's</a:t>
                </a:r>
                <a:r>
                  <a:rPr lang="en-US" baseline="0"/>
                  <a:t> Index of Diversity</a:t>
                </a:r>
                <a:endParaRPr lang="en-US"/>
              </a:p>
            </c:rich>
          </c:tx>
          <c:layout/>
        </c:title>
        <c:numFmt formatCode="General" sourceLinked="1"/>
        <c:majorTickMark val="none"/>
        <c:tickLblPos val="nextTo"/>
        <c:crossAx val="129278336"/>
        <c:crosses val="autoZero"/>
        <c:crossBetween val="midCat"/>
      </c:valAx>
    </c:plotArea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12</xdr:row>
      <xdr:rowOff>190499</xdr:rowOff>
    </xdr:from>
    <xdr:to>
      <xdr:col>7</xdr:col>
      <xdr:colOff>361950</xdr:colOff>
      <xdr:row>30</xdr:row>
      <xdr:rowOff>152400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542925</xdr:colOff>
      <xdr:row>2</xdr:row>
      <xdr:rowOff>85725</xdr:rowOff>
    </xdr:from>
    <xdr:to>
      <xdr:col>16</xdr:col>
      <xdr:colOff>238125</xdr:colOff>
      <xdr:row>19</xdr:row>
      <xdr:rowOff>180975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514350</xdr:colOff>
      <xdr:row>21</xdr:row>
      <xdr:rowOff>142875</xdr:rowOff>
    </xdr:from>
    <xdr:to>
      <xdr:col>16</xdr:col>
      <xdr:colOff>209550</xdr:colOff>
      <xdr:row>39</xdr:row>
      <xdr:rowOff>47625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BOXSVR\Home\Desktop\GSMNP\Stream%20Salamander%20Data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etadata"/>
      <sheetName val="All_Sites"/>
      <sheetName val="1999"/>
      <sheetName val="2000"/>
      <sheetName val="2001 LD_PP"/>
      <sheetName val="2002 LD_PP"/>
      <sheetName val="2003 LD_PP"/>
      <sheetName val="2004 LD_PP"/>
      <sheetName val="2005 LD_PP"/>
      <sheetName val="2006 LD_PP"/>
      <sheetName val="2007 LD_PP"/>
      <sheetName val="2008 LD_PP"/>
      <sheetName val="LD_PP site diff"/>
      <sheetName val="summary"/>
      <sheetName val="Salamander Speci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">
          <cell r="B1" t="str">
            <v>LD SID</v>
          </cell>
          <cell r="C1" t="str">
            <v>PP SID</v>
          </cell>
        </row>
        <row r="3">
          <cell r="A3">
            <v>2000</v>
          </cell>
          <cell r="B3">
            <v>0.67397865292602133</v>
          </cell>
          <cell r="C3">
            <v>0.9593869731800766</v>
          </cell>
        </row>
        <row r="4">
          <cell r="A4">
            <v>2001</v>
          </cell>
          <cell r="B4">
            <v>0.62645252716107702</v>
          </cell>
          <cell r="C4">
            <v>0.81520827509085825</v>
          </cell>
        </row>
        <row r="5">
          <cell r="A5">
            <v>2002</v>
          </cell>
          <cell r="B5">
            <v>0.65115139637432629</v>
          </cell>
          <cell r="C5">
            <v>0.73638642059694692</v>
          </cell>
        </row>
        <row r="6">
          <cell r="A6">
            <v>2003</v>
          </cell>
          <cell r="B6">
            <v>0.48455730954015097</v>
          </cell>
          <cell r="C6">
            <v>0.71643841150567611</v>
          </cell>
        </row>
        <row r="7">
          <cell r="A7">
            <v>2004</v>
          </cell>
          <cell r="B7">
            <v>0.68443922489724018</v>
          </cell>
          <cell r="C7">
            <v>0.70516356949283776</v>
          </cell>
        </row>
        <row r="8">
          <cell r="A8">
            <v>2005</v>
          </cell>
          <cell r="B8">
            <v>0.59037206841826839</v>
          </cell>
          <cell r="C8">
            <v>0.62035350468865946</v>
          </cell>
        </row>
        <row r="9">
          <cell r="A9">
            <v>2006</v>
          </cell>
          <cell r="B9">
            <v>0.54498333950388744</v>
          </cell>
          <cell r="C9">
            <v>0.71013922584311406</v>
          </cell>
        </row>
        <row r="10">
          <cell r="A10">
            <v>2007</v>
          </cell>
          <cell r="B10">
            <v>0.32387490465293667</v>
          </cell>
          <cell r="C10">
            <v>0.67163027724531299</v>
          </cell>
        </row>
        <row r="11">
          <cell r="A11">
            <v>2008</v>
          </cell>
          <cell r="B11">
            <v>0.40034965034965031</v>
          </cell>
          <cell r="C11">
            <v>0.60477445260053964</v>
          </cell>
        </row>
      </sheetData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89"/>
  <sheetViews>
    <sheetView tabSelected="1" workbookViewId="0">
      <selection activeCell="E15" sqref="E15"/>
    </sheetView>
  </sheetViews>
  <sheetFormatPr defaultRowHeight="15"/>
  <cols>
    <col min="1" max="1" width="18.85546875" customWidth="1"/>
    <col min="5" max="5" width="25.5703125" customWidth="1"/>
    <col min="6" max="6" width="20.7109375" customWidth="1"/>
  </cols>
  <sheetData>
    <row r="1" spans="1:11">
      <c r="A1" s="3">
        <v>2000</v>
      </c>
      <c r="E1" s="1"/>
      <c r="K1" t="s">
        <v>39</v>
      </c>
    </row>
    <row r="2" spans="1:11">
      <c r="A2" t="s">
        <v>0</v>
      </c>
      <c r="E2" s="1"/>
      <c r="K2" t="s">
        <v>36</v>
      </c>
    </row>
    <row r="3" spans="1:11">
      <c r="A3" s="1" t="s">
        <v>37</v>
      </c>
      <c r="F3" s="1" t="s">
        <v>38</v>
      </c>
    </row>
    <row r="4" spans="1:11">
      <c r="A4" s="11" t="s">
        <v>1</v>
      </c>
      <c r="B4" s="12" t="s">
        <v>29</v>
      </c>
      <c r="C4" s="12" t="s">
        <v>30</v>
      </c>
      <c r="F4" s="11" t="s">
        <v>1</v>
      </c>
      <c r="G4" s="12" t="s">
        <v>29</v>
      </c>
      <c r="H4" s="12" t="s">
        <v>30</v>
      </c>
    </row>
    <row r="5" spans="1:11">
      <c r="A5" t="s">
        <v>2</v>
      </c>
      <c r="B5">
        <v>53</v>
      </c>
      <c r="C5">
        <f>B5*(B5-1)</f>
        <v>2756</v>
      </c>
      <c r="F5" t="s">
        <v>2</v>
      </c>
      <c r="G5">
        <v>38</v>
      </c>
      <c r="H5">
        <f>G5*(G5-1)</f>
        <v>1406</v>
      </c>
    </row>
    <row r="6" spans="1:11">
      <c r="A6" t="s">
        <v>3</v>
      </c>
      <c r="B6">
        <v>14</v>
      </c>
      <c r="C6">
        <f t="shared" ref="C6:C17" si="0">B6*(B6-1)</f>
        <v>182</v>
      </c>
      <c r="F6" t="s">
        <v>3</v>
      </c>
      <c r="G6">
        <v>7</v>
      </c>
      <c r="H6">
        <f t="shared" ref="H6:H17" si="1">G6*(G6-1)</f>
        <v>42</v>
      </c>
    </row>
    <row r="7" spans="1:11">
      <c r="A7" t="s">
        <v>4</v>
      </c>
      <c r="B7">
        <v>58</v>
      </c>
      <c r="C7">
        <f t="shared" si="0"/>
        <v>3306</v>
      </c>
      <c r="F7" t="s">
        <v>4</v>
      </c>
      <c r="G7">
        <v>78</v>
      </c>
      <c r="H7">
        <f t="shared" si="1"/>
        <v>6006</v>
      </c>
    </row>
    <row r="8" spans="1:11">
      <c r="A8" t="s">
        <v>5</v>
      </c>
      <c r="B8">
        <v>4</v>
      </c>
      <c r="C8">
        <f t="shared" si="0"/>
        <v>12</v>
      </c>
      <c r="F8" t="s">
        <v>5</v>
      </c>
      <c r="G8">
        <v>0</v>
      </c>
      <c r="H8">
        <f t="shared" si="1"/>
        <v>0</v>
      </c>
    </row>
    <row r="9" spans="1:11">
      <c r="A9" t="s">
        <v>6</v>
      </c>
      <c r="B9">
        <v>38</v>
      </c>
      <c r="C9">
        <f t="shared" si="0"/>
        <v>1406</v>
      </c>
      <c r="F9" t="s">
        <v>6</v>
      </c>
      <c r="G9">
        <v>14</v>
      </c>
      <c r="H9">
        <f t="shared" si="1"/>
        <v>182</v>
      </c>
    </row>
    <row r="10" spans="1:11">
      <c r="A10" t="s">
        <v>7</v>
      </c>
      <c r="B10">
        <v>9</v>
      </c>
      <c r="C10">
        <f t="shared" si="0"/>
        <v>72</v>
      </c>
      <c r="F10" t="s">
        <v>7</v>
      </c>
      <c r="G10">
        <v>5</v>
      </c>
      <c r="H10">
        <f t="shared" si="1"/>
        <v>20</v>
      </c>
    </row>
    <row r="11" spans="1:11">
      <c r="A11" t="s">
        <v>8</v>
      </c>
      <c r="B11">
        <v>0</v>
      </c>
      <c r="C11">
        <f t="shared" si="0"/>
        <v>0</v>
      </c>
      <c r="F11" t="s">
        <v>8</v>
      </c>
      <c r="G11">
        <v>1</v>
      </c>
      <c r="H11">
        <f t="shared" si="1"/>
        <v>0</v>
      </c>
    </row>
    <row r="12" spans="1:11">
      <c r="A12" t="s">
        <v>9</v>
      </c>
      <c r="B12">
        <v>0</v>
      </c>
      <c r="C12">
        <f t="shared" si="0"/>
        <v>0</v>
      </c>
      <c r="F12" t="s">
        <v>9</v>
      </c>
      <c r="G12">
        <v>0</v>
      </c>
      <c r="H12">
        <f t="shared" si="1"/>
        <v>0</v>
      </c>
    </row>
    <row r="13" spans="1:11">
      <c r="A13" t="s">
        <v>10</v>
      </c>
      <c r="B13">
        <v>6</v>
      </c>
      <c r="C13">
        <f t="shared" si="0"/>
        <v>30</v>
      </c>
      <c r="F13" t="s">
        <v>10</v>
      </c>
      <c r="G13">
        <v>0</v>
      </c>
      <c r="H13">
        <f t="shared" si="1"/>
        <v>0</v>
      </c>
    </row>
    <row r="14" spans="1:11">
      <c r="A14" t="s">
        <v>11</v>
      </c>
      <c r="B14">
        <v>0</v>
      </c>
      <c r="C14">
        <f t="shared" si="0"/>
        <v>0</v>
      </c>
      <c r="F14" t="s">
        <v>11</v>
      </c>
      <c r="G14">
        <v>0</v>
      </c>
      <c r="H14">
        <f t="shared" si="1"/>
        <v>0</v>
      </c>
    </row>
    <row r="15" spans="1:11">
      <c r="A15" t="s">
        <v>12</v>
      </c>
      <c r="B15">
        <v>0</v>
      </c>
      <c r="C15">
        <f t="shared" si="0"/>
        <v>0</v>
      </c>
      <c r="F15" t="s">
        <v>12</v>
      </c>
      <c r="G15">
        <v>0</v>
      </c>
      <c r="H15">
        <f t="shared" si="1"/>
        <v>0</v>
      </c>
    </row>
    <row r="16" spans="1:11">
      <c r="A16" t="s">
        <v>13</v>
      </c>
      <c r="B16">
        <v>0</v>
      </c>
      <c r="C16">
        <f t="shared" si="0"/>
        <v>0</v>
      </c>
      <c r="F16" t="s">
        <v>13</v>
      </c>
      <c r="G16">
        <v>1</v>
      </c>
      <c r="H16">
        <f t="shared" si="1"/>
        <v>0</v>
      </c>
    </row>
    <row r="17" spans="1:8">
      <c r="A17" s="8" t="s">
        <v>14</v>
      </c>
      <c r="B17" s="8">
        <v>5</v>
      </c>
      <c r="C17" s="8">
        <f t="shared" si="0"/>
        <v>20</v>
      </c>
      <c r="F17" s="8" t="s">
        <v>14</v>
      </c>
      <c r="G17" s="8">
        <v>4</v>
      </c>
      <c r="H17" s="8">
        <f t="shared" si="1"/>
        <v>12</v>
      </c>
    </row>
    <row r="18" spans="1:8">
      <c r="A18" s="4" t="s">
        <v>31</v>
      </c>
      <c r="B18">
        <f>SUM(B5:B17)</f>
        <v>187</v>
      </c>
      <c r="C18">
        <f>B5*(B5-1)</f>
        <v>2756</v>
      </c>
      <c r="F18" s="4" t="s">
        <v>31</v>
      </c>
      <c r="G18">
        <f>SUM(G5:G17)</f>
        <v>148</v>
      </c>
      <c r="H18">
        <f>SUM(H5:H17)</f>
        <v>7668</v>
      </c>
    </row>
    <row r="19" spans="1:8">
      <c r="A19" s="4" t="s">
        <v>32</v>
      </c>
      <c r="B19">
        <f>C18/(B18*(B18-1))</f>
        <v>7.9236386636766146E-2</v>
      </c>
      <c r="F19" s="4" t="s">
        <v>32</v>
      </c>
      <c r="G19">
        <f>H18/(G18*(G18-1))</f>
        <v>0.35245449531163819</v>
      </c>
    </row>
    <row r="20" spans="1:8">
      <c r="A20" s="4" t="s">
        <v>33</v>
      </c>
      <c r="B20">
        <f>1-B19</f>
        <v>0.92076361336323387</v>
      </c>
      <c r="F20" s="4" t="s">
        <v>33</v>
      </c>
      <c r="G20">
        <f>1-G19</f>
        <v>0.64754550468836181</v>
      </c>
    </row>
    <row r="23" spans="1:8">
      <c r="A23" s="3">
        <v>2001</v>
      </c>
      <c r="B23" s="3"/>
      <c r="C23" s="3"/>
      <c r="D23" s="3"/>
      <c r="E23" s="3"/>
      <c r="F23" s="3"/>
    </row>
    <row r="24" spans="1:8">
      <c r="A24" s="6" t="s">
        <v>37</v>
      </c>
      <c r="B24" s="7"/>
      <c r="C24" s="7"/>
      <c r="D24" s="7"/>
      <c r="E24" s="7"/>
      <c r="F24" s="7" t="s">
        <v>38</v>
      </c>
      <c r="G24" s="2"/>
      <c r="H24" s="2"/>
    </row>
    <row r="25" spans="1:8">
      <c r="A25" s="11" t="s">
        <v>1</v>
      </c>
      <c r="B25" s="13" t="s">
        <v>29</v>
      </c>
      <c r="C25" s="13" t="s">
        <v>30</v>
      </c>
      <c r="D25" s="9"/>
      <c r="E25" s="5"/>
      <c r="F25" s="11" t="s">
        <v>15</v>
      </c>
      <c r="G25" s="13" t="s">
        <v>29</v>
      </c>
      <c r="H25" s="13" t="s">
        <v>30</v>
      </c>
    </row>
    <row r="26" spans="1:8">
      <c r="A26" t="s">
        <v>2</v>
      </c>
      <c r="B26" s="2">
        <v>3</v>
      </c>
      <c r="C26" s="2">
        <f>B26*(B26-1)</f>
        <v>6</v>
      </c>
      <c r="D26" s="2"/>
      <c r="E26" s="2"/>
      <c r="F26" t="s">
        <v>2</v>
      </c>
      <c r="G26" s="2">
        <v>34</v>
      </c>
      <c r="H26" s="2">
        <f>G26*(G26-1)</f>
        <v>1122</v>
      </c>
    </row>
    <row r="27" spans="1:8">
      <c r="A27" t="s">
        <v>3</v>
      </c>
      <c r="B27" s="2">
        <v>7</v>
      </c>
      <c r="C27" s="2">
        <f t="shared" ref="C27:C38" si="2">B27*(B27-1)</f>
        <v>42</v>
      </c>
      <c r="D27" s="2"/>
      <c r="E27" s="2"/>
      <c r="F27" t="s">
        <v>3</v>
      </c>
      <c r="G27" s="2">
        <v>16</v>
      </c>
      <c r="H27" s="2">
        <f t="shared" ref="H27:H38" si="3">G27*(G27-1)</f>
        <v>240</v>
      </c>
    </row>
    <row r="28" spans="1:8">
      <c r="A28" t="s">
        <v>4</v>
      </c>
      <c r="B28" s="2">
        <v>21</v>
      </c>
      <c r="C28" s="2">
        <f t="shared" si="2"/>
        <v>420</v>
      </c>
      <c r="D28" s="2"/>
      <c r="E28" s="2"/>
      <c r="F28" t="s">
        <v>4</v>
      </c>
      <c r="G28" s="2">
        <v>17</v>
      </c>
      <c r="H28" s="2">
        <f t="shared" si="3"/>
        <v>272</v>
      </c>
    </row>
    <row r="29" spans="1:8">
      <c r="A29" t="s">
        <v>5</v>
      </c>
      <c r="B29" s="2">
        <v>0</v>
      </c>
      <c r="C29" s="2">
        <f t="shared" si="2"/>
        <v>0</v>
      </c>
      <c r="D29" s="2"/>
      <c r="E29" s="2"/>
      <c r="F29" t="s">
        <v>5</v>
      </c>
      <c r="G29" s="2">
        <v>0</v>
      </c>
      <c r="H29" s="2">
        <f t="shared" si="3"/>
        <v>0</v>
      </c>
    </row>
    <row r="30" spans="1:8">
      <c r="A30" t="s">
        <v>6</v>
      </c>
      <c r="B30" s="2">
        <v>16</v>
      </c>
      <c r="C30" s="2">
        <f t="shared" si="2"/>
        <v>240</v>
      </c>
      <c r="D30" s="2"/>
      <c r="E30" s="2"/>
      <c r="F30" t="s">
        <v>6</v>
      </c>
      <c r="G30" s="2">
        <v>17</v>
      </c>
      <c r="H30" s="2">
        <f t="shared" si="3"/>
        <v>272</v>
      </c>
    </row>
    <row r="31" spans="1:8">
      <c r="A31" t="s">
        <v>7</v>
      </c>
      <c r="B31" s="2">
        <v>8</v>
      </c>
      <c r="C31" s="2">
        <f t="shared" si="2"/>
        <v>56</v>
      </c>
      <c r="D31" s="2"/>
      <c r="E31" s="2"/>
      <c r="F31" t="s">
        <v>7</v>
      </c>
      <c r="G31" s="2">
        <v>13</v>
      </c>
      <c r="H31" s="2">
        <f t="shared" si="3"/>
        <v>156</v>
      </c>
    </row>
    <row r="32" spans="1:8">
      <c r="A32" t="s">
        <v>8</v>
      </c>
      <c r="B32" s="2">
        <v>2</v>
      </c>
      <c r="C32" s="2">
        <f t="shared" si="2"/>
        <v>2</v>
      </c>
      <c r="D32" s="2"/>
      <c r="E32" s="2"/>
      <c r="F32" t="s">
        <v>8</v>
      </c>
      <c r="G32" s="2">
        <v>0</v>
      </c>
      <c r="H32" s="2">
        <f t="shared" si="3"/>
        <v>0</v>
      </c>
    </row>
    <row r="33" spans="1:8">
      <c r="A33" t="s">
        <v>9</v>
      </c>
      <c r="B33" s="2">
        <v>0</v>
      </c>
      <c r="C33" s="2">
        <f t="shared" si="2"/>
        <v>0</v>
      </c>
      <c r="D33" s="2"/>
      <c r="E33" s="2"/>
      <c r="F33" t="s">
        <v>9</v>
      </c>
      <c r="G33" s="2">
        <v>0</v>
      </c>
      <c r="H33" s="2">
        <f t="shared" si="3"/>
        <v>0</v>
      </c>
    </row>
    <row r="34" spans="1:8">
      <c r="A34" t="s">
        <v>10</v>
      </c>
      <c r="B34" s="2">
        <v>2</v>
      </c>
      <c r="C34" s="2">
        <f t="shared" si="2"/>
        <v>2</v>
      </c>
      <c r="D34" s="2"/>
      <c r="E34" s="2"/>
      <c r="F34" t="s">
        <v>10</v>
      </c>
      <c r="G34" s="2">
        <v>4</v>
      </c>
      <c r="H34" s="2">
        <f t="shared" si="3"/>
        <v>12</v>
      </c>
    </row>
    <row r="35" spans="1:8">
      <c r="A35" t="s">
        <v>11</v>
      </c>
      <c r="B35" s="2">
        <v>0</v>
      </c>
      <c r="C35" s="2">
        <f t="shared" si="2"/>
        <v>0</v>
      </c>
      <c r="D35" s="2"/>
      <c r="E35" s="2"/>
      <c r="F35" t="s">
        <v>11</v>
      </c>
      <c r="G35" s="2">
        <v>0</v>
      </c>
      <c r="H35" s="2">
        <f t="shared" si="3"/>
        <v>0</v>
      </c>
    </row>
    <row r="36" spans="1:8">
      <c r="A36" t="s">
        <v>12</v>
      </c>
      <c r="B36" s="2">
        <v>1</v>
      </c>
      <c r="C36" s="2">
        <f t="shared" si="2"/>
        <v>0</v>
      </c>
      <c r="D36" s="2"/>
      <c r="E36" s="2"/>
      <c r="F36" t="s">
        <v>12</v>
      </c>
      <c r="G36" s="2">
        <v>0</v>
      </c>
      <c r="H36" s="2">
        <f t="shared" si="3"/>
        <v>0</v>
      </c>
    </row>
    <row r="37" spans="1:8">
      <c r="A37" t="s">
        <v>13</v>
      </c>
      <c r="B37" s="2">
        <v>1</v>
      </c>
      <c r="C37" s="2">
        <f t="shared" si="2"/>
        <v>0</v>
      </c>
      <c r="D37" s="2"/>
      <c r="E37" s="2"/>
      <c r="F37" t="s">
        <v>13</v>
      </c>
      <c r="G37" s="2">
        <v>1</v>
      </c>
      <c r="H37" s="2">
        <f t="shared" si="3"/>
        <v>0</v>
      </c>
    </row>
    <row r="38" spans="1:8">
      <c r="A38" s="8" t="s">
        <v>14</v>
      </c>
      <c r="B38" s="10">
        <v>0</v>
      </c>
      <c r="C38" s="10">
        <f t="shared" si="2"/>
        <v>0</v>
      </c>
      <c r="D38" s="2"/>
      <c r="E38" s="2"/>
      <c r="F38" s="8" t="s">
        <v>14</v>
      </c>
      <c r="G38" s="10">
        <v>1</v>
      </c>
      <c r="H38" s="10">
        <f t="shared" si="3"/>
        <v>0</v>
      </c>
    </row>
    <row r="39" spans="1:8">
      <c r="A39" s="4" t="s">
        <v>31</v>
      </c>
      <c r="B39" s="2">
        <f>SUM(B26:B38)</f>
        <v>61</v>
      </c>
      <c r="C39" s="2">
        <f>SUM(C26:C38)</f>
        <v>768</v>
      </c>
      <c r="D39" s="2"/>
      <c r="E39" s="2"/>
      <c r="F39" s="5" t="s">
        <v>31</v>
      </c>
      <c r="G39" s="2">
        <f>SUM(G26:G38)</f>
        <v>103</v>
      </c>
      <c r="H39" s="2">
        <f>SUM(H26:H38)</f>
        <v>2074</v>
      </c>
    </row>
    <row r="40" spans="1:8">
      <c r="A40" s="4" t="s">
        <v>32</v>
      </c>
      <c r="B40" s="2">
        <f>C39/(B39*(B39-1))</f>
        <v>0.20983606557377049</v>
      </c>
      <c r="C40" s="2"/>
      <c r="D40" s="2"/>
      <c r="E40" s="2"/>
      <c r="F40" s="5" t="s">
        <v>32</v>
      </c>
      <c r="G40" s="2">
        <f>H39/(G39*(G39-1))</f>
        <v>0.19741100323624594</v>
      </c>
      <c r="H40" s="2"/>
    </row>
    <row r="41" spans="1:8">
      <c r="A41" s="4" t="s">
        <v>33</v>
      </c>
      <c r="B41" s="2">
        <f>(1-B40)</f>
        <v>0.79016393442622945</v>
      </c>
      <c r="C41" s="2"/>
      <c r="D41" s="2"/>
      <c r="E41" s="2"/>
      <c r="F41" s="5" t="s">
        <v>33</v>
      </c>
      <c r="G41" s="2">
        <f>1-G40</f>
        <v>0.80258899676375406</v>
      </c>
      <c r="H41" s="2"/>
    </row>
    <row r="42" spans="1:8">
      <c r="D42" s="2"/>
      <c r="E42" s="2"/>
    </row>
    <row r="43" spans="1:8">
      <c r="D43" s="2"/>
      <c r="E43" s="2"/>
    </row>
    <row r="45" spans="1:8">
      <c r="A45" s="3">
        <v>2002</v>
      </c>
    </row>
    <row r="46" spans="1:8">
      <c r="A46" s="6" t="s">
        <v>37</v>
      </c>
      <c r="D46" s="7"/>
      <c r="E46" s="7"/>
      <c r="F46" s="6" t="s">
        <v>38</v>
      </c>
    </row>
    <row r="47" spans="1:8">
      <c r="A47" s="11" t="s">
        <v>1</v>
      </c>
      <c r="B47" s="14" t="s">
        <v>29</v>
      </c>
      <c r="C47" s="14" t="s">
        <v>30</v>
      </c>
      <c r="F47" s="11" t="s">
        <v>15</v>
      </c>
      <c r="G47" s="12" t="s">
        <v>29</v>
      </c>
      <c r="H47" s="12" t="s">
        <v>30</v>
      </c>
    </row>
    <row r="48" spans="1:8">
      <c r="A48" t="s">
        <v>2</v>
      </c>
      <c r="B48">
        <v>21</v>
      </c>
      <c r="C48">
        <f>B48*(B48-1)</f>
        <v>420</v>
      </c>
      <c r="F48" t="s">
        <v>16</v>
      </c>
      <c r="G48">
        <v>22</v>
      </c>
      <c r="H48">
        <f>G48*(G48-1)</f>
        <v>462</v>
      </c>
    </row>
    <row r="49" spans="1:8">
      <c r="A49" t="s">
        <v>3</v>
      </c>
      <c r="B49">
        <v>15</v>
      </c>
      <c r="C49">
        <f t="shared" ref="C49:C60" si="4">B49*(B49-1)</f>
        <v>210</v>
      </c>
      <c r="F49" t="s">
        <v>17</v>
      </c>
      <c r="G49">
        <v>10</v>
      </c>
      <c r="H49">
        <f t="shared" ref="H49:H60" si="5">G49*(G49-1)</f>
        <v>90</v>
      </c>
    </row>
    <row r="50" spans="1:8">
      <c r="A50" t="s">
        <v>4</v>
      </c>
      <c r="B50">
        <v>20</v>
      </c>
      <c r="C50">
        <f t="shared" si="4"/>
        <v>380</v>
      </c>
      <c r="F50" t="s">
        <v>18</v>
      </c>
      <c r="G50">
        <v>17</v>
      </c>
      <c r="H50">
        <f t="shared" si="5"/>
        <v>272</v>
      </c>
    </row>
    <row r="51" spans="1:8">
      <c r="A51" t="s">
        <v>5</v>
      </c>
      <c r="B51">
        <v>0</v>
      </c>
      <c r="C51">
        <f t="shared" si="4"/>
        <v>0</v>
      </c>
      <c r="F51" t="s">
        <v>19</v>
      </c>
      <c r="G51">
        <v>2</v>
      </c>
      <c r="H51">
        <f t="shared" si="5"/>
        <v>2</v>
      </c>
    </row>
    <row r="52" spans="1:8">
      <c r="A52" t="s">
        <v>6</v>
      </c>
      <c r="B52">
        <v>5</v>
      </c>
      <c r="C52">
        <f t="shared" si="4"/>
        <v>20</v>
      </c>
      <c r="F52" t="s">
        <v>20</v>
      </c>
      <c r="G52">
        <v>11</v>
      </c>
      <c r="H52">
        <f t="shared" si="5"/>
        <v>110</v>
      </c>
    </row>
    <row r="53" spans="1:8">
      <c r="A53" t="s">
        <v>7</v>
      </c>
      <c r="B53">
        <v>6</v>
      </c>
      <c r="C53">
        <f t="shared" si="4"/>
        <v>30</v>
      </c>
      <c r="F53" t="s">
        <v>21</v>
      </c>
      <c r="G53">
        <v>6</v>
      </c>
      <c r="H53">
        <f t="shared" si="5"/>
        <v>30</v>
      </c>
    </row>
    <row r="54" spans="1:8">
      <c r="A54" t="s">
        <v>8</v>
      </c>
      <c r="B54">
        <v>0</v>
      </c>
      <c r="C54">
        <f t="shared" si="4"/>
        <v>0</v>
      </c>
      <c r="F54" t="s">
        <v>22</v>
      </c>
      <c r="G54">
        <v>2</v>
      </c>
      <c r="H54">
        <f t="shared" si="5"/>
        <v>2</v>
      </c>
    </row>
    <row r="55" spans="1:8">
      <c r="A55" t="s">
        <v>9</v>
      </c>
      <c r="B55">
        <v>0</v>
      </c>
      <c r="C55">
        <f t="shared" si="4"/>
        <v>0</v>
      </c>
      <c r="F55" t="s">
        <v>23</v>
      </c>
      <c r="G55">
        <v>0</v>
      </c>
      <c r="H55">
        <f t="shared" si="5"/>
        <v>0</v>
      </c>
    </row>
    <row r="56" spans="1:8">
      <c r="A56" t="s">
        <v>10</v>
      </c>
      <c r="B56">
        <v>1</v>
      </c>
      <c r="C56">
        <f t="shared" si="4"/>
        <v>0</v>
      </c>
      <c r="F56" t="s">
        <v>24</v>
      </c>
      <c r="G56">
        <v>1</v>
      </c>
      <c r="H56">
        <f t="shared" si="5"/>
        <v>0</v>
      </c>
    </row>
    <row r="57" spans="1:8">
      <c r="A57" t="s">
        <v>11</v>
      </c>
      <c r="B57">
        <v>0</v>
      </c>
      <c r="C57">
        <f t="shared" si="4"/>
        <v>0</v>
      </c>
      <c r="F57" t="s">
        <v>25</v>
      </c>
      <c r="G57">
        <v>1</v>
      </c>
      <c r="H57">
        <f t="shared" si="5"/>
        <v>0</v>
      </c>
    </row>
    <row r="58" spans="1:8">
      <c r="A58" t="s">
        <v>12</v>
      </c>
      <c r="B58">
        <v>0</v>
      </c>
      <c r="C58">
        <f t="shared" si="4"/>
        <v>0</v>
      </c>
      <c r="F58" t="s">
        <v>26</v>
      </c>
      <c r="G58">
        <v>0</v>
      </c>
      <c r="H58">
        <f t="shared" si="5"/>
        <v>0</v>
      </c>
    </row>
    <row r="59" spans="1:8">
      <c r="A59" t="s">
        <v>13</v>
      </c>
      <c r="B59">
        <v>2</v>
      </c>
      <c r="C59">
        <f t="shared" si="4"/>
        <v>2</v>
      </c>
      <c r="F59" t="s">
        <v>27</v>
      </c>
      <c r="G59">
        <v>0</v>
      </c>
      <c r="H59">
        <f t="shared" si="5"/>
        <v>0</v>
      </c>
    </row>
    <row r="60" spans="1:8">
      <c r="A60" s="8" t="s">
        <v>14</v>
      </c>
      <c r="B60" s="8">
        <v>0</v>
      </c>
      <c r="C60" s="8">
        <f t="shared" si="4"/>
        <v>0</v>
      </c>
      <c r="F60" s="8" t="s">
        <v>28</v>
      </c>
      <c r="G60" s="8">
        <v>0</v>
      </c>
      <c r="H60" s="8">
        <f t="shared" si="5"/>
        <v>0</v>
      </c>
    </row>
    <row r="61" spans="1:8">
      <c r="A61" s="4" t="s">
        <v>31</v>
      </c>
      <c r="B61">
        <f>SUM(B48:B60)</f>
        <v>70</v>
      </c>
      <c r="C61">
        <f>SUM(C48:C60)</f>
        <v>1062</v>
      </c>
      <c r="F61" s="4" t="s">
        <v>31</v>
      </c>
      <c r="G61">
        <f>SUM(G48:G60)</f>
        <v>72</v>
      </c>
      <c r="H61">
        <f>SUM(H48:H60)</f>
        <v>968</v>
      </c>
    </row>
    <row r="62" spans="1:8">
      <c r="A62" s="4" t="s">
        <v>32</v>
      </c>
      <c r="B62">
        <f>C61/(B61*(B61-1))</f>
        <v>0.21987577639751552</v>
      </c>
      <c r="F62" s="4" t="s">
        <v>32</v>
      </c>
      <c r="G62">
        <f>H61/(G61*(G61-1))</f>
        <v>0.18935837245696402</v>
      </c>
    </row>
    <row r="63" spans="1:8">
      <c r="A63" s="4" t="s">
        <v>33</v>
      </c>
      <c r="B63">
        <f>1-B62</f>
        <v>0.78012422360248446</v>
      </c>
      <c r="F63" s="4" t="s">
        <v>33</v>
      </c>
      <c r="G63">
        <f>1-G62</f>
        <v>0.81064162754303593</v>
      </c>
    </row>
    <row r="66" spans="1:8">
      <c r="A66" s="15">
        <v>2003</v>
      </c>
      <c r="B66" s="3"/>
      <c r="C66" s="3"/>
      <c r="D66" s="3"/>
      <c r="E66" s="3"/>
    </row>
    <row r="67" spans="1:8">
      <c r="A67" s="6" t="s">
        <v>37</v>
      </c>
      <c r="B67" s="3"/>
      <c r="C67" s="3"/>
      <c r="D67" s="3"/>
      <c r="E67" s="3"/>
      <c r="F67" s="3" t="s">
        <v>38</v>
      </c>
      <c r="G67" s="3"/>
      <c r="H67" s="3"/>
    </row>
    <row r="68" spans="1:8">
      <c r="A68" s="11" t="s">
        <v>1</v>
      </c>
      <c r="B68" s="12" t="s">
        <v>29</v>
      </c>
      <c r="C68" s="12" t="s">
        <v>30</v>
      </c>
      <c r="F68" s="11" t="s">
        <v>15</v>
      </c>
      <c r="G68" s="12" t="s">
        <v>29</v>
      </c>
      <c r="H68" s="12" t="s">
        <v>30</v>
      </c>
    </row>
    <row r="69" spans="1:8">
      <c r="A69" t="s">
        <v>2</v>
      </c>
      <c r="B69">
        <v>12</v>
      </c>
      <c r="C69">
        <f>B69*(B69-1)</f>
        <v>132</v>
      </c>
      <c r="F69" t="s">
        <v>2</v>
      </c>
      <c r="G69">
        <v>35</v>
      </c>
      <c r="H69">
        <f>G69*(G69-1)</f>
        <v>1190</v>
      </c>
    </row>
    <row r="70" spans="1:8">
      <c r="A70" t="s">
        <v>3</v>
      </c>
      <c r="B70">
        <v>1</v>
      </c>
      <c r="C70">
        <f t="shared" ref="C70:C81" si="6">B70*(B70-1)</f>
        <v>0</v>
      </c>
      <c r="F70" t="s">
        <v>3</v>
      </c>
      <c r="G70">
        <v>25</v>
      </c>
      <c r="H70">
        <f t="shared" ref="H70:H81" si="7">G70*(G70-1)</f>
        <v>600</v>
      </c>
    </row>
    <row r="71" spans="1:8">
      <c r="A71" t="s">
        <v>4</v>
      </c>
      <c r="B71">
        <v>7</v>
      </c>
      <c r="C71">
        <f t="shared" si="6"/>
        <v>42</v>
      </c>
      <c r="F71" t="s">
        <v>4</v>
      </c>
      <c r="G71">
        <v>17</v>
      </c>
      <c r="H71">
        <f t="shared" si="7"/>
        <v>272</v>
      </c>
    </row>
    <row r="72" spans="1:8">
      <c r="A72" t="s">
        <v>5</v>
      </c>
      <c r="B72">
        <v>0</v>
      </c>
      <c r="C72">
        <f t="shared" si="6"/>
        <v>0</v>
      </c>
      <c r="F72" t="s">
        <v>5</v>
      </c>
      <c r="G72">
        <v>0</v>
      </c>
      <c r="H72">
        <f t="shared" si="7"/>
        <v>0</v>
      </c>
    </row>
    <row r="73" spans="1:8">
      <c r="A73" t="s">
        <v>6</v>
      </c>
      <c r="B73">
        <v>7</v>
      </c>
      <c r="C73">
        <f t="shared" si="6"/>
        <v>42</v>
      </c>
      <c r="F73" t="s">
        <v>6</v>
      </c>
      <c r="G73">
        <v>29</v>
      </c>
      <c r="H73">
        <f t="shared" si="7"/>
        <v>812</v>
      </c>
    </row>
    <row r="74" spans="1:8">
      <c r="A74" t="s">
        <v>7</v>
      </c>
      <c r="B74">
        <v>0</v>
      </c>
      <c r="C74">
        <f t="shared" si="6"/>
        <v>0</v>
      </c>
      <c r="F74" t="s">
        <v>7</v>
      </c>
      <c r="G74">
        <v>6</v>
      </c>
      <c r="H74">
        <f t="shared" si="7"/>
        <v>30</v>
      </c>
    </row>
    <row r="75" spans="1:8">
      <c r="A75" t="s">
        <v>8</v>
      </c>
      <c r="B75">
        <v>0</v>
      </c>
      <c r="C75">
        <f t="shared" si="6"/>
        <v>0</v>
      </c>
      <c r="F75" t="s">
        <v>8</v>
      </c>
      <c r="G75">
        <v>2</v>
      </c>
      <c r="H75">
        <f t="shared" si="7"/>
        <v>2</v>
      </c>
    </row>
    <row r="76" spans="1:8">
      <c r="A76" t="s">
        <v>9</v>
      </c>
      <c r="B76">
        <v>1</v>
      </c>
      <c r="C76">
        <f t="shared" si="6"/>
        <v>0</v>
      </c>
      <c r="F76" t="s">
        <v>9</v>
      </c>
      <c r="G76">
        <v>0</v>
      </c>
      <c r="H76">
        <f t="shared" si="7"/>
        <v>0</v>
      </c>
    </row>
    <row r="77" spans="1:8">
      <c r="A77" t="s">
        <v>10</v>
      </c>
      <c r="B77">
        <v>0</v>
      </c>
      <c r="C77">
        <f t="shared" si="6"/>
        <v>0</v>
      </c>
      <c r="F77" t="s">
        <v>10</v>
      </c>
      <c r="G77">
        <v>1</v>
      </c>
      <c r="H77">
        <f t="shared" si="7"/>
        <v>0</v>
      </c>
    </row>
    <row r="78" spans="1:8">
      <c r="A78" t="s">
        <v>11</v>
      </c>
      <c r="B78">
        <v>0</v>
      </c>
      <c r="C78">
        <f t="shared" si="6"/>
        <v>0</v>
      </c>
      <c r="F78" t="s">
        <v>11</v>
      </c>
      <c r="G78">
        <v>0</v>
      </c>
      <c r="H78">
        <f t="shared" si="7"/>
        <v>0</v>
      </c>
    </row>
    <row r="79" spans="1:8">
      <c r="A79" t="s">
        <v>12</v>
      </c>
      <c r="B79">
        <v>0</v>
      </c>
      <c r="C79">
        <f t="shared" si="6"/>
        <v>0</v>
      </c>
      <c r="F79" t="s">
        <v>12</v>
      </c>
      <c r="G79">
        <v>0</v>
      </c>
      <c r="H79">
        <f t="shared" si="7"/>
        <v>0</v>
      </c>
    </row>
    <row r="80" spans="1:8">
      <c r="A80" t="s">
        <v>13</v>
      </c>
      <c r="B80">
        <v>0</v>
      </c>
      <c r="C80">
        <f t="shared" si="6"/>
        <v>0</v>
      </c>
      <c r="F80" t="s">
        <v>13</v>
      </c>
      <c r="G80">
        <v>2</v>
      </c>
      <c r="H80">
        <f t="shared" si="7"/>
        <v>2</v>
      </c>
    </row>
    <row r="81" spans="1:8">
      <c r="A81" s="8" t="s">
        <v>14</v>
      </c>
      <c r="B81" s="8">
        <v>0</v>
      </c>
      <c r="C81" s="8">
        <f t="shared" si="6"/>
        <v>0</v>
      </c>
      <c r="F81" s="8" t="s">
        <v>14</v>
      </c>
      <c r="G81" s="8">
        <v>0</v>
      </c>
      <c r="H81" s="8">
        <f t="shared" si="7"/>
        <v>0</v>
      </c>
    </row>
    <row r="82" spans="1:8">
      <c r="A82" s="4" t="s">
        <v>31</v>
      </c>
      <c r="B82">
        <f>SUM(B69:B81)</f>
        <v>28</v>
      </c>
      <c r="C82">
        <f>SUM(C69:C81)</f>
        <v>216</v>
      </c>
      <c r="F82" s="4" t="s">
        <v>31</v>
      </c>
      <c r="G82">
        <f>SUM(G69:G81)</f>
        <v>117</v>
      </c>
      <c r="H82">
        <f>SUM(H69:H81)</f>
        <v>2908</v>
      </c>
    </row>
    <row r="83" spans="1:8">
      <c r="A83" s="4" t="s">
        <v>32</v>
      </c>
      <c r="B83">
        <f>C82/(B82*(B82-1))</f>
        <v>0.2857142857142857</v>
      </c>
      <c r="F83" s="4" t="s">
        <v>32</v>
      </c>
      <c r="G83">
        <f>H82/(G82*(G82-1))</f>
        <v>0.21426466254052462</v>
      </c>
    </row>
    <row r="84" spans="1:8">
      <c r="A84" s="4" t="s">
        <v>33</v>
      </c>
      <c r="B84">
        <f>1-B83</f>
        <v>0.7142857142857143</v>
      </c>
      <c r="F84" s="4" t="s">
        <v>33</v>
      </c>
      <c r="G84">
        <f>1-G83</f>
        <v>0.78573533745947532</v>
      </c>
    </row>
    <row r="87" spans="1:8">
      <c r="A87" s="3">
        <v>2004</v>
      </c>
      <c r="B87" s="3"/>
      <c r="C87" s="3"/>
      <c r="D87" s="3"/>
      <c r="E87" s="3"/>
      <c r="F87" s="3"/>
      <c r="G87" s="3"/>
      <c r="H87" s="3"/>
    </row>
    <row r="88" spans="1:8">
      <c r="A88" s="6" t="s">
        <v>37</v>
      </c>
      <c r="B88" s="3"/>
      <c r="C88" s="3"/>
      <c r="D88" s="3"/>
      <c r="E88" s="3"/>
      <c r="F88" s="3" t="s">
        <v>38</v>
      </c>
      <c r="G88" s="3"/>
      <c r="H88" s="3"/>
    </row>
    <row r="89" spans="1:8">
      <c r="A89" s="11" t="s">
        <v>15</v>
      </c>
      <c r="B89" s="12" t="s">
        <v>29</v>
      </c>
      <c r="C89" s="12" t="s">
        <v>30</v>
      </c>
      <c r="D89" s="3"/>
      <c r="E89" s="3"/>
      <c r="F89" s="11" t="s">
        <v>15</v>
      </c>
      <c r="G89" s="12" t="s">
        <v>29</v>
      </c>
      <c r="H89" s="12" t="s">
        <v>30</v>
      </c>
    </row>
    <row r="90" spans="1:8">
      <c r="A90" t="s">
        <v>2</v>
      </c>
      <c r="B90">
        <v>19</v>
      </c>
      <c r="C90">
        <f>B90*(B90-1)</f>
        <v>342</v>
      </c>
      <c r="F90" t="s">
        <v>2</v>
      </c>
      <c r="G90">
        <v>72</v>
      </c>
      <c r="H90">
        <f>G90*(G90-1)</f>
        <v>5112</v>
      </c>
    </row>
    <row r="91" spans="1:8">
      <c r="A91" t="s">
        <v>3</v>
      </c>
      <c r="B91">
        <v>9</v>
      </c>
      <c r="C91">
        <f t="shared" ref="C91:C102" si="8">B91*(B91-1)</f>
        <v>72</v>
      </c>
      <c r="F91" t="s">
        <v>3</v>
      </c>
      <c r="G91">
        <v>22</v>
      </c>
      <c r="H91">
        <f t="shared" ref="H91:H102" si="9">G91*(G91-1)</f>
        <v>462</v>
      </c>
    </row>
    <row r="92" spans="1:8">
      <c r="A92" t="s">
        <v>4</v>
      </c>
      <c r="B92">
        <v>20</v>
      </c>
      <c r="C92">
        <f t="shared" si="8"/>
        <v>380</v>
      </c>
      <c r="F92" t="s">
        <v>4</v>
      </c>
      <c r="G92">
        <v>18</v>
      </c>
      <c r="H92">
        <f t="shared" si="9"/>
        <v>306</v>
      </c>
    </row>
    <row r="93" spans="1:8">
      <c r="A93" t="s">
        <v>5</v>
      </c>
      <c r="B93">
        <v>1</v>
      </c>
      <c r="C93">
        <f t="shared" si="8"/>
        <v>0</v>
      </c>
      <c r="F93" t="s">
        <v>5</v>
      </c>
      <c r="G93">
        <v>0</v>
      </c>
      <c r="H93">
        <f t="shared" si="9"/>
        <v>0</v>
      </c>
    </row>
    <row r="94" spans="1:8">
      <c r="A94" t="s">
        <v>6</v>
      </c>
      <c r="B94">
        <v>13</v>
      </c>
      <c r="C94">
        <f t="shared" si="8"/>
        <v>156</v>
      </c>
      <c r="F94" t="s">
        <v>6</v>
      </c>
      <c r="G94">
        <v>21</v>
      </c>
      <c r="H94">
        <f t="shared" si="9"/>
        <v>420</v>
      </c>
    </row>
    <row r="95" spans="1:8">
      <c r="A95" t="s">
        <v>7</v>
      </c>
      <c r="B95">
        <v>0</v>
      </c>
      <c r="C95">
        <f t="shared" si="8"/>
        <v>0</v>
      </c>
      <c r="F95" t="s">
        <v>7</v>
      </c>
      <c r="G95">
        <v>16</v>
      </c>
      <c r="H95">
        <f t="shared" si="9"/>
        <v>240</v>
      </c>
    </row>
    <row r="96" spans="1:8">
      <c r="A96" t="s">
        <v>8</v>
      </c>
      <c r="B96">
        <v>0</v>
      </c>
      <c r="C96">
        <f t="shared" si="8"/>
        <v>0</v>
      </c>
      <c r="F96" t="s">
        <v>8</v>
      </c>
      <c r="G96">
        <v>2</v>
      </c>
      <c r="H96">
        <f t="shared" si="9"/>
        <v>2</v>
      </c>
    </row>
    <row r="97" spans="1:8">
      <c r="A97" t="s">
        <v>9</v>
      </c>
      <c r="B97">
        <v>0</v>
      </c>
      <c r="C97">
        <f t="shared" si="8"/>
        <v>0</v>
      </c>
      <c r="F97" t="s">
        <v>9</v>
      </c>
      <c r="G97">
        <v>0</v>
      </c>
      <c r="H97">
        <f t="shared" si="9"/>
        <v>0</v>
      </c>
    </row>
    <row r="98" spans="1:8">
      <c r="A98" t="s">
        <v>10</v>
      </c>
      <c r="B98">
        <v>2</v>
      </c>
      <c r="C98">
        <f t="shared" si="8"/>
        <v>2</v>
      </c>
      <c r="F98" t="s">
        <v>10</v>
      </c>
      <c r="G98">
        <v>3</v>
      </c>
      <c r="H98">
        <f t="shared" si="9"/>
        <v>6</v>
      </c>
    </row>
    <row r="99" spans="1:8">
      <c r="A99" t="s">
        <v>11</v>
      </c>
      <c r="B99">
        <v>0</v>
      </c>
      <c r="C99">
        <f t="shared" si="8"/>
        <v>0</v>
      </c>
      <c r="F99" t="s">
        <v>11</v>
      </c>
      <c r="G99">
        <v>0</v>
      </c>
      <c r="H99">
        <f t="shared" si="9"/>
        <v>0</v>
      </c>
    </row>
    <row r="100" spans="1:8">
      <c r="A100" t="s">
        <v>12</v>
      </c>
      <c r="B100">
        <v>0</v>
      </c>
      <c r="C100">
        <f t="shared" si="8"/>
        <v>0</v>
      </c>
      <c r="F100" t="s">
        <v>12</v>
      </c>
      <c r="G100">
        <v>0</v>
      </c>
      <c r="H100">
        <f t="shared" si="9"/>
        <v>0</v>
      </c>
    </row>
    <row r="101" spans="1:8">
      <c r="A101" t="s">
        <v>13</v>
      </c>
      <c r="B101">
        <v>0</v>
      </c>
      <c r="C101">
        <f t="shared" si="8"/>
        <v>0</v>
      </c>
      <c r="F101" t="s">
        <v>13</v>
      </c>
      <c r="G101">
        <v>0</v>
      </c>
      <c r="H101">
        <f t="shared" si="9"/>
        <v>0</v>
      </c>
    </row>
    <row r="102" spans="1:8">
      <c r="A102" s="8" t="s">
        <v>14</v>
      </c>
      <c r="B102" s="8">
        <v>0</v>
      </c>
      <c r="C102" s="8">
        <f t="shared" si="8"/>
        <v>0</v>
      </c>
      <c r="F102" s="8" t="s">
        <v>14</v>
      </c>
      <c r="G102" s="8">
        <v>0</v>
      </c>
      <c r="H102" s="8">
        <f t="shared" si="9"/>
        <v>0</v>
      </c>
    </row>
    <row r="103" spans="1:8">
      <c r="A103" s="4" t="s">
        <v>31</v>
      </c>
      <c r="B103">
        <f>SUM(B90:B102)</f>
        <v>64</v>
      </c>
      <c r="C103">
        <f>SUM(C90:C102)</f>
        <v>952</v>
      </c>
      <c r="F103" s="4" t="s">
        <v>31</v>
      </c>
      <c r="G103">
        <f>SUM(G90:G102)</f>
        <v>154</v>
      </c>
      <c r="H103">
        <f>SUM(H90:H102)</f>
        <v>6548</v>
      </c>
    </row>
    <row r="104" spans="1:8">
      <c r="A104" s="4" t="s">
        <v>32</v>
      </c>
      <c r="B104">
        <f>C103/(B103*(B103-1))</f>
        <v>0.2361111111111111</v>
      </c>
      <c r="F104" s="4" t="s">
        <v>32</v>
      </c>
      <c r="G104">
        <f>H103/(G103*(G103-1))</f>
        <v>0.27790510143451319</v>
      </c>
    </row>
    <row r="105" spans="1:8">
      <c r="A105" s="4" t="s">
        <v>33</v>
      </c>
      <c r="B105">
        <f>1-B104</f>
        <v>0.76388888888888884</v>
      </c>
      <c r="F105" s="4" t="s">
        <v>33</v>
      </c>
      <c r="G105">
        <f>1-G104</f>
        <v>0.72209489856548681</v>
      </c>
    </row>
    <row r="108" spans="1:8">
      <c r="A108" s="3">
        <v>2005</v>
      </c>
      <c r="B108" s="3"/>
      <c r="C108" s="3"/>
      <c r="D108" s="3"/>
      <c r="E108" s="3"/>
      <c r="F108" s="3"/>
      <c r="G108" s="3"/>
      <c r="H108" s="3"/>
    </row>
    <row r="109" spans="1:8">
      <c r="A109" s="6" t="s">
        <v>37</v>
      </c>
      <c r="B109" s="3"/>
      <c r="C109" s="3"/>
      <c r="D109" s="3"/>
      <c r="E109" s="3"/>
      <c r="F109" s="3" t="s">
        <v>38</v>
      </c>
      <c r="G109" s="3"/>
      <c r="H109" s="3"/>
    </row>
    <row r="110" spans="1:8">
      <c r="A110" s="11" t="s">
        <v>15</v>
      </c>
      <c r="B110" s="12" t="s">
        <v>29</v>
      </c>
      <c r="C110" s="12" t="s">
        <v>30</v>
      </c>
      <c r="D110" s="3"/>
      <c r="E110" s="3"/>
      <c r="F110" s="11" t="s">
        <v>15</v>
      </c>
      <c r="G110" s="12" t="s">
        <v>29</v>
      </c>
      <c r="H110" s="12" t="s">
        <v>30</v>
      </c>
    </row>
    <row r="111" spans="1:8">
      <c r="A111" t="s">
        <v>2</v>
      </c>
      <c r="B111">
        <v>15</v>
      </c>
      <c r="C111">
        <f>B111*(B111-1)</f>
        <v>210</v>
      </c>
      <c r="F111" t="s">
        <v>2</v>
      </c>
      <c r="G111">
        <v>11</v>
      </c>
      <c r="H111">
        <f>G111*(G111-1)</f>
        <v>110</v>
      </c>
    </row>
    <row r="112" spans="1:8">
      <c r="A112" t="s">
        <v>3</v>
      </c>
      <c r="B112">
        <v>4</v>
      </c>
      <c r="C112">
        <f t="shared" ref="C112:C123" si="10">B112*(B112-1)</f>
        <v>12</v>
      </c>
      <c r="F112" t="s">
        <v>3</v>
      </c>
      <c r="G112">
        <v>30</v>
      </c>
      <c r="H112">
        <f t="shared" ref="H112:H123" si="11">G112*(G112-1)</f>
        <v>870</v>
      </c>
    </row>
    <row r="113" spans="1:8">
      <c r="A113" t="s">
        <v>4</v>
      </c>
      <c r="B113">
        <v>5</v>
      </c>
      <c r="C113">
        <f t="shared" si="10"/>
        <v>20</v>
      </c>
      <c r="F113" t="s">
        <v>4</v>
      </c>
      <c r="G113">
        <v>18</v>
      </c>
      <c r="H113">
        <f t="shared" si="11"/>
        <v>306</v>
      </c>
    </row>
    <row r="114" spans="1:8">
      <c r="A114" t="s">
        <v>5</v>
      </c>
      <c r="B114">
        <v>0</v>
      </c>
      <c r="C114">
        <f t="shared" si="10"/>
        <v>0</v>
      </c>
      <c r="F114" t="s">
        <v>5</v>
      </c>
      <c r="G114">
        <v>0</v>
      </c>
      <c r="H114">
        <f t="shared" si="11"/>
        <v>0</v>
      </c>
    </row>
    <row r="115" spans="1:8">
      <c r="A115" t="s">
        <v>6</v>
      </c>
      <c r="B115">
        <v>9</v>
      </c>
      <c r="C115">
        <f t="shared" si="10"/>
        <v>72</v>
      </c>
      <c r="F115" t="s">
        <v>6</v>
      </c>
      <c r="G115">
        <v>18</v>
      </c>
      <c r="H115">
        <f t="shared" si="11"/>
        <v>306</v>
      </c>
    </row>
    <row r="116" spans="1:8">
      <c r="A116" t="s">
        <v>7</v>
      </c>
      <c r="B116">
        <v>7</v>
      </c>
      <c r="C116">
        <f t="shared" si="10"/>
        <v>42</v>
      </c>
      <c r="F116" t="s">
        <v>7</v>
      </c>
      <c r="G116">
        <v>18</v>
      </c>
      <c r="H116">
        <f t="shared" si="11"/>
        <v>306</v>
      </c>
    </row>
    <row r="117" spans="1:8">
      <c r="A117" t="s">
        <v>8</v>
      </c>
      <c r="B117">
        <v>0</v>
      </c>
      <c r="C117">
        <f t="shared" si="10"/>
        <v>0</v>
      </c>
      <c r="F117" t="s">
        <v>8</v>
      </c>
      <c r="G117">
        <v>0</v>
      </c>
      <c r="H117">
        <f t="shared" si="11"/>
        <v>0</v>
      </c>
    </row>
    <row r="118" spans="1:8">
      <c r="A118" t="s">
        <v>9</v>
      </c>
      <c r="B118">
        <v>1</v>
      </c>
      <c r="C118">
        <f t="shared" si="10"/>
        <v>0</v>
      </c>
      <c r="F118" t="s">
        <v>9</v>
      </c>
      <c r="G118">
        <v>0</v>
      </c>
      <c r="H118">
        <f t="shared" si="11"/>
        <v>0</v>
      </c>
    </row>
    <row r="119" spans="1:8">
      <c r="A119" t="s">
        <v>10</v>
      </c>
      <c r="B119">
        <v>0</v>
      </c>
      <c r="C119">
        <f t="shared" si="10"/>
        <v>0</v>
      </c>
      <c r="F119" t="s">
        <v>10</v>
      </c>
      <c r="G119">
        <v>5</v>
      </c>
      <c r="H119">
        <f t="shared" si="11"/>
        <v>20</v>
      </c>
    </row>
    <row r="120" spans="1:8">
      <c r="A120" t="s">
        <v>11</v>
      </c>
      <c r="B120">
        <v>0</v>
      </c>
      <c r="C120">
        <f t="shared" si="10"/>
        <v>0</v>
      </c>
      <c r="F120" t="s">
        <v>11</v>
      </c>
      <c r="G120">
        <v>0</v>
      </c>
      <c r="H120">
        <f t="shared" si="11"/>
        <v>0</v>
      </c>
    </row>
    <row r="121" spans="1:8">
      <c r="A121" t="s">
        <v>12</v>
      </c>
      <c r="B121">
        <v>0</v>
      </c>
      <c r="C121">
        <f t="shared" si="10"/>
        <v>0</v>
      </c>
      <c r="F121" t="s">
        <v>12</v>
      </c>
      <c r="G121">
        <v>0</v>
      </c>
      <c r="H121">
        <f t="shared" si="11"/>
        <v>0</v>
      </c>
    </row>
    <row r="122" spans="1:8">
      <c r="A122" t="s">
        <v>13</v>
      </c>
      <c r="B122">
        <v>0</v>
      </c>
      <c r="C122">
        <f t="shared" si="10"/>
        <v>0</v>
      </c>
      <c r="F122" t="s">
        <v>13</v>
      </c>
      <c r="G122">
        <v>0</v>
      </c>
      <c r="H122">
        <f t="shared" si="11"/>
        <v>0</v>
      </c>
    </row>
    <row r="123" spans="1:8">
      <c r="A123" s="8" t="s">
        <v>14</v>
      </c>
      <c r="B123" s="8">
        <v>0</v>
      </c>
      <c r="C123" s="8">
        <f t="shared" si="10"/>
        <v>0</v>
      </c>
      <c r="F123" s="8" t="s">
        <v>14</v>
      </c>
      <c r="G123" s="8">
        <v>0</v>
      </c>
      <c r="H123" s="8">
        <f t="shared" si="11"/>
        <v>0</v>
      </c>
    </row>
    <row r="124" spans="1:8">
      <c r="A124" s="4" t="s">
        <v>31</v>
      </c>
      <c r="B124">
        <f>SUM(B111:B123)</f>
        <v>41</v>
      </c>
      <c r="C124">
        <f>SUM(C111:C123)</f>
        <v>356</v>
      </c>
      <c r="F124" s="4" t="s">
        <v>31</v>
      </c>
      <c r="G124">
        <f>SUM(G111:G123)</f>
        <v>100</v>
      </c>
      <c r="H124">
        <f>SUM(H111:H123)</f>
        <v>1918</v>
      </c>
    </row>
    <row r="125" spans="1:8">
      <c r="A125" s="4" t="s">
        <v>32</v>
      </c>
      <c r="B125">
        <f>C124/(B124*(B124-1))</f>
        <v>0.21707317073170732</v>
      </c>
      <c r="F125" s="4" t="s">
        <v>32</v>
      </c>
      <c r="G125">
        <f>H124/(G124*(G124-1))</f>
        <v>0.19373737373737374</v>
      </c>
    </row>
    <row r="126" spans="1:8">
      <c r="A126" s="4" t="s">
        <v>33</v>
      </c>
      <c r="B126">
        <f>1-B125</f>
        <v>0.78292682926829271</v>
      </c>
      <c r="F126" s="4" t="s">
        <v>33</v>
      </c>
      <c r="G126">
        <f>1-G125</f>
        <v>0.80626262626262624</v>
      </c>
    </row>
    <row r="129" spans="1:8">
      <c r="A129" s="3">
        <v>2006</v>
      </c>
      <c r="B129" s="3"/>
      <c r="C129" s="3"/>
      <c r="D129" s="3"/>
      <c r="E129" s="3"/>
      <c r="F129" s="3"/>
      <c r="G129" s="3"/>
      <c r="H129" s="3"/>
    </row>
    <row r="130" spans="1:8">
      <c r="A130" s="6" t="s">
        <v>37</v>
      </c>
      <c r="B130" s="3"/>
      <c r="C130" s="3"/>
      <c r="D130" s="3"/>
      <c r="E130" s="3"/>
      <c r="F130" s="6" t="s">
        <v>38</v>
      </c>
      <c r="G130" s="3"/>
      <c r="H130" s="3"/>
    </row>
    <row r="131" spans="1:8">
      <c r="A131" s="11" t="s">
        <v>15</v>
      </c>
      <c r="B131" s="13" t="s">
        <v>29</v>
      </c>
      <c r="C131" s="12" t="s">
        <v>30</v>
      </c>
      <c r="D131" s="3"/>
      <c r="E131" s="3"/>
      <c r="F131" s="11" t="s">
        <v>15</v>
      </c>
      <c r="G131" s="12" t="s">
        <v>29</v>
      </c>
      <c r="H131" s="12" t="s">
        <v>30</v>
      </c>
    </row>
    <row r="132" spans="1:8">
      <c r="A132" t="s">
        <v>2</v>
      </c>
      <c r="B132">
        <v>4</v>
      </c>
      <c r="C132">
        <f>B132*(B132-1)</f>
        <v>12</v>
      </c>
      <c r="F132" t="s">
        <v>2</v>
      </c>
      <c r="G132">
        <v>62</v>
      </c>
      <c r="H132">
        <f>G132*(G132-1)</f>
        <v>3782</v>
      </c>
    </row>
    <row r="133" spans="1:8">
      <c r="A133" t="s">
        <v>3</v>
      </c>
      <c r="B133">
        <v>4</v>
      </c>
      <c r="C133">
        <f t="shared" ref="C133:C144" si="12">B133*(B133-1)</f>
        <v>12</v>
      </c>
      <c r="F133" t="s">
        <v>3</v>
      </c>
      <c r="G133">
        <v>41</v>
      </c>
      <c r="H133">
        <f t="shared" ref="H133:H144" si="13">G133*(G133-1)</f>
        <v>1640</v>
      </c>
    </row>
    <row r="134" spans="1:8">
      <c r="A134" t="s">
        <v>4</v>
      </c>
      <c r="B134">
        <v>7</v>
      </c>
      <c r="C134">
        <f t="shared" si="12"/>
        <v>42</v>
      </c>
      <c r="F134" t="s">
        <v>4</v>
      </c>
      <c r="G134">
        <v>25</v>
      </c>
      <c r="H134">
        <f t="shared" si="13"/>
        <v>600</v>
      </c>
    </row>
    <row r="135" spans="1:8">
      <c r="A135" t="s">
        <v>5</v>
      </c>
      <c r="B135">
        <v>0</v>
      </c>
      <c r="C135">
        <f t="shared" si="12"/>
        <v>0</v>
      </c>
      <c r="F135" t="s">
        <v>5</v>
      </c>
      <c r="G135">
        <v>0</v>
      </c>
      <c r="H135">
        <f t="shared" si="13"/>
        <v>0</v>
      </c>
    </row>
    <row r="136" spans="1:8">
      <c r="A136" t="s">
        <v>6</v>
      </c>
      <c r="B136">
        <v>5</v>
      </c>
      <c r="C136">
        <f t="shared" si="12"/>
        <v>20</v>
      </c>
      <c r="F136" t="s">
        <v>6</v>
      </c>
      <c r="G136">
        <v>16</v>
      </c>
      <c r="H136">
        <f t="shared" si="13"/>
        <v>240</v>
      </c>
    </row>
    <row r="137" spans="1:8">
      <c r="A137" t="s">
        <v>7</v>
      </c>
      <c r="B137">
        <v>5</v>
      </c>
      <c r="C137">
        <f t="shared" si="12"/>
        <v>20</v>
      </c>
      <c r="F137" t="s">
        <v>7</v>
      </c>
      <c r="G137">
        <v>16</v>
      </c>
      <c r="H137">
        <f t="shared" si="13"/>
        <v>240</v>
      </c>
    </row>
    <row r="138" spans="1:8">
      <c r="A138" t="s">
        <v>8</v>
      </c>
      <c r="B138">
        <v>0</v>
      </c>
      <c r="C138">
        <f t="shared" si="12"/>
        <v>0</v>
      </c>
      <c r="F138" t="s">
        <v>8</v>
      </c>
      <c r="G138">
        <v>1</v>
      </c>
      <c r="H138">
        <f t="shared" si="13"/>
        <v>0</v>
      </c>
    </row>
    <row r="139" spans="1:8">
      <c r="A139" t="s">
        <v>9</v>
      </c>
      <c r="B139">
        <v>0</v>
      </c>
      <c r="C139">
        <f t="shared" si="12"/>
        <v>0</v>
      </c>
      <c r="F139" t="s">
        <v>9</v>
      </c>
      <c r="G139">
        <v>0</v>
      </c>
      <c r="H139">
        <f t="shared" si="13"/>
        <v>0</v>
      </c>
    </row>
    <row r="140" spans="1:8">
      <c r="A140" t="s">
        <v>10</v>
      </c>
      <c r="B140">
        <v>0</v>
      </c>
      <c r="C140">
        <f t="shared" si="12"/>
        <v>0</v>
      </c>
      <c r="F140" t="s">
        <v>10</v>
      </c>
      <c r="G140">
        <v>0</v>
      </c>
      <c r="H140">
        <f t="shared" si="13"/>
        <v>0</v>
      </c>
    </row>
    <row r="141" spans="1:8">
      <c r="A141" t="s">
        <v>11</v>
      </c>
      <c r="B141">
        <v>0</v>
      </c>
      <c r="C141">
        <f t="shared" si="12"/>
        <v>0</v>
      </c>
      <c r="F141" t="s">
        <v>11</v>
      </c>
      <c r="G141">
        <v>0</v>
      </c>
      <c r="H141">
        <f t="shared" si="13"/>
        <v>0</v>
      </c>
    </row>
    <row r="142" spans="1:8">
      <c r="A142" t="s">
        <v>12</v>
      </c>
      <c r="B142">
        <v>0</v>
      </c>
      <c r="C142">
        <f t="shared" si="12"/>
        <v>0</v>
      </c>
      <c r="F142" t="s">
        <v>12</v>
      </c>
      <c r="G142">
        <v>0</v>
      </c>
      <c r="H142">
        <f t="shared" si="13"/>
        <v>0</v>
      </c>
    </row>
    <row r="143" spans="1:8">
      <c r="A143" t="s">
        <v>13</v>
      </c>
      <c r="B143">
        <v>0</v>
      </c>
      <c r="C143">
        <f t="shared" si="12"/>
        <v>0</v>
      </c>
      <c r="F143" t="s">
        <v>13</v>
      </c>
      <c r="G143">
        <v>0</v>
      </c>
      <c r="H143">
        <f t="shared" si="13"/>
        <v>0</v>
      </c>
    </row>
    <row r="144" spans="1:8">
      <c r="A144" s="8" t="s">
        <v>14</v>
      </c>
      <c r="B144" s="8">
        <v>0</v>
      </c>
      <c r="C144" s="8">
        <f t="shared" si="12"/>
        <v>0</v>
      </c>
      <c r="F144" s="8" t="s">
        <v>14</v>
      </c>
      <c r="G144" s="8">
        <v>0</v>
      </c>
      <c r="H144" s="8">
        <f t="shared" si="13"/>
        <v>0</v>
      </c>
    </row>
    <row r="145" spans="1:8">
      <c r="A145" s="4" t="s">
        <v>31</v>
      </c>
      <c r="B145">
        <f>SUM(B132:B144)</f>
        <v>25</v>
      </c>
      <c r="C145">
        <f>SUM(C132:C144)</f>
        <v>106</v>
      </c>
      <c r="F145" s="4" t="s">
        <v>31</v>
      </c>
      <c r="G145">
        <f>SUM(G132:G144)</f>
        <v>161</v>
      </c>
      <c r="H145">
        <f>SUM(H132:H144)</f>
        <v>6502</v>
      </c>
    </row>
    <row r="146" spans="1:8">
      <c r="A146" s="4" t="s">
        <v>32</v>
      </c>
      <c r="B146">
        <f>C145/(B145*(B145-1))</f>
        <v>0.17666666666666667</v>
      </c>
      <c r="F146" s="4" t="s">
        <v>32</v>
      </c>
      <c r="G146">
        <f>H145/(G145*(G145-1))</f>
        <v>0.25240683229813665</v>
      </c>
    </row>
    <row r="147" spans="1:8">
      <c r="A147" s="4" t="s">
        <v>33</v>
      </c>
      <c r="B147">
        <f>1-B146</f>
        <v>0.82333333333333336</v>
      </c>
      <c r="F147" s="4" t="s">
        <v>33</v>
      </c>
      <c r="G147">
        <f>1-G146</f>
        <v>0.74759316770186335</v>
      </c>
    </row>
    <row r="150" spans="1:8">
      <c r="A150" s="3">
        <v>2007</v>
      </c>
      <c r="B150" s="3"/>
      <c r="C150" s="3"/>
      <c r="D150" s="3"/>
      <c r="E150" s="3"/>
      <c r="F150" s="3"/>
      <c r="G150" s="3"/>
      <c r="H150" s="3"/>
    </row>
    <row r="151" spans="1:8">
      <c r="A151" s="6" t="s">
        <v>37</v>
      </c>
      <c r="B151" s="7"/>
      <c r="C151" s="7"/>
      <c r="D151" s="7"/>
      <c r="E151" s="7"/>
      <c r="F151" s="6" t="s">
        <v>38</v>
      </c>
      <c r="G151" s="3"/>
      <c r="H151" s="3"/>
    </row>
    <row r="152" spans="1:8">
      <c r="A152" s="11" t="s">
        <v>15</v>
      </c>
      <c r="B152" s="12" t="s">
        <v>29</v>
      </c>
      <c r="C152" s="12" t="s">
        <v>30</v>
      </c>
      <c r="D152" s="3"/>
      <c r="E152" s="3"/>
      <c r="F152" s="11" t="s">
        <v>15</v>
      </c>
      <c r="G152" s="12" t="s">
        <v>29</v>
      </c>
      <c r="H152" s="12" t="s">
        <v>30</v>
      </c>
    </row>
    <row r="153" spans="1:8">
      <c r="A153" t="s">
        <v>16</v>
      </c>
      <c r="B153">
        <v>0</v>
      </c>
      <c r="C153">
        <f>B153*(B153-1)</f>
        <v>0</v>
      </c>
      <c r="F153" t="s">
        <v>2</v>
      </c>
      <c r="G153">
        <v>25</v>
      </c>
      <c r="H153">
        <f>G153*(G153-1)</f>
        <v>600</v>
      </c>
    </row>
    <row r="154" spans="1:8">
      <c r="A154" t="s">
        <v>17</v>
      </c>
      <c r="B154">
        <v>2</v>
      </c>
      <c r="C154">
        <f t="shared" ref="C154:C165" si="14">B154*(B154-1)</f>
        <v>2</v>
      </c>
      <c r="F154" t="s">
        <v>3</v>
      </c>
      <c r="G154">
        <v>32</v>
      </c>
      <c r="H154">
        <f t="shared" ref="H154:H165" si="15">G154*(G154-1)</f>
        <v>992</v>
      </c>
    </row>
    <row r="155" spans="1:8">
      <c r="A155" t="s">
        <v>18</v>
      </c>
      <c r="B155">
        <v>9</v>
      </c>
      <c r="C155">
        <f t="shared" si="14"/>
        <v>72</v>
      </c>
      <c r="F155" t="s">
        <v>4</v>
      </c>
      <c r="G155">
        <v>16</v>
      </c>
      <c r="H155">
        <f t="shared" si="15"/>
        <v>240</v>
      </c>
    </row>
    <row r="156" spans="1:8">
      <c r="A156" t="s">
        <v>19</v>
      </c>
      <c r="B156">
        <v>0</v>
      </c>
      <c r="C156">
        <f t="shared" si="14"/>
        <v>0</v>
      </c>
      <c r="F156" t="s">
        <v>5</v>
      </c>
      <c r="G156">
        <v>1</v>
      </c>
      <c r="H156">
        <f t="shared" si="15"/>
        <v>0</v>
      </c>
    </row>
    <row r="157" spans="1:8">
      <c r="A157" t="s">
        <v>20</v>
      </c>
      <c r="B157">
        <v>7</v>
      </c>
      <c r="C157">
        <f t="shared" si="14"/>
        <v>42</v>
      </c>
      <c r="F157" t="s">
        <v>6</v>
      </c>
      <c r="G157">
        <v>14</v>
      </c>
      <c r="H157">
        <f t="shared" si="15"/>
        <v>182</v>
      </c>
    </row>
    <row r="158" spans="1:8">
      <c r="A158" t="s">
        <v>21</v>
      </c>
      <c r="B158">
        <v>3</v>
      </c>
      <c r="C158">
        <f t="shared" si="14"/>
        <v>6</v>
      </c>
      <c r="F158" t="s">
        <v>7</v>
      </c>
      <c r="G158">
        <v>44</v>
      </c>
      <c r="H158">
        <f t="shared" si="15"/>
        <v>1892</v>
      </c>
    </row>
    <row r="159" spans="1:8">
      <c r="A159" t="s">
        <v>22</v>
      </c>
      <c r="B159">
        <v>0</v>
      </c>
      <c r="C159">
        <f t="shared" si="14"/>
        <v>0</v>
      </c>
      <c r="F159" t="s">
        <v>8</v>
      </c>
      <c r="G159">
        <v>2</v>
      </c>
      <c r="H159">
        <f t="shared" si="15"/>
        <v>2</v>
      </c>
    </row>
    <row r="160" spans="1:8">
      <c r="A160" t="s">
        <v>23</v>
      </c>
      <c r="B160">
        <v>0</v>
      </c>
      <c r="C160">
        <f t="shared" si="14"/>
        <v>0</v>
      </c>
      <c r="F160" t="s">
        <v>9</v>
      </c>
      <c r="G160">
        <v>0</v>
      </c>
      <c r="H160">
        <f t="shared" si="15"/>
        <v>0</v>
      </c>
    </row>
    <row r="161" spans="1:8">
      <c r="A161" t="s">
        <v>24</v>
      </c>
      <c r="B161">
        <v>0</v>
      </c>
      <c r="C161">
        <f t="shared" si="14"/>
        <v>0</v>
      </c>
      <c r="F161" t="s">
        <v>10</v>
      </c>
      <c r="G161">
        <v>3</v>
      </c>
      <c r="H161">
        <f t="shared" si="15"/>
        <v>6</v>
      </c>
    </row>
    <row r="162" spans="1:8">
      <c r="A162" t="s">
        <v>25</v>
      </c>
      <c r="B162">
        <v>0</v>
      </c>
      <c r="C162">
        <f t="shared" si="14"/>
        <v>0</v>
      </c>
      <c r="F162" t="s">
        <v>11</v>
      </c>
      <c r="G162">
        <v>0</v>
      </c>
      <c r="H162">
        <f t="shared" si="15"/>
        <v>0</v>
      </c>
    </row>
    <row r="163" spans="1:8">
      <c r="A163" t="s">
        <v>26</v>
      </c>
      <c r="B163">
        <v>0</v>
      </c>
      <c r="C163">
        <f t="shared" si="14"/>
        <v>0</v>
      </c>
      <c r="F163" t="s">
        <v>12</v>
      </c>
      <c r="G163">
        <v>0</v>
      </c>
      <c r="H163">
        <f t="shared" si="15"/>
        <v>0</v>
      </c>
    </row>
    <row r="164" spans="1:8">
      <c r="A164" t="s">
        <v>27</v>
      </c>
      <c r="B164">
        <v>0</v>
      </c>
      <c r="C164">
        <f t="shared" si="14"/>
        <v>0</v>
      </c>
      <c r="F164" t="s">
        <v>13</v>
      </c>
      <c r="G164">
        <v>0</v>
      </c>
      <c r="H164">
        <f t="shared" si="15"/>
        <v>0</v>
      </c>
    </row>
    <row r="165" spans="1:8">
      <c r="A165" s="8" t="s">
        <v>28</v>
      </c>
      <c r="B165" s="8">
        <v>0</v>
      </c>
      <c r="C165" s="8">
        <f t="shared" si="14"/>
        <v>0</v>
      </c>
      <c r="F165" s="8" t="s">
        <v>14</v>
      </c>
      <c r="G165" s="8">
        <v>0</v>
      </c>
      <c r="H165" s="8">
        <f t="shared" si="15"/>
        <v>0</v>
      </c>
    </row>
    <row r="166" spans="1:8">
      <c r="A166" s="4" t="s">
        <v>31</v>
      </c>
      <c r="B166">
        <f>SUM(B153:B165)</f>
        <v>21</v>
      </c>
      <c r="C166">
        <f>SUM(C153:C165)</f>
        <v>122</v>
      </c>
      <c r="F166" s="4" t="s">
        <v>31</v>
      </c>
      <c r="G166">
        <f>SUM(G153:G165)</f>
        <v>137</v>
      </c>
      <c r="H166">
        <f>SUM(H153:H165)</f>
        <v>3914</v>
      </c>
    </row>
    <row r="167" spans="1:8">
      <c r="A167" s="4" t="s">
        <v>32</v>
      </c>
      <c r="B167">
        <f>C166/(B166*(B166-1))</f>
        <v>0.2904761904761905</v>
      </c>
      <c r="F167" s="4" t="s">
        <v>32</v>
      </c>
      <c r="G167">
        <f>H166/(G166*(G166-1))</f>
        <v>0.2100686990124517</v>
      </c>
    </row>
    <row r="168" spans="1:8">
      <c r="A168" s="4" t="s">
        <v>33</v>
      </c>
      <c r="B168">
        <f>1-B167</f>
        <v>0.70952380952380945</v>
      </c>
      <c r="F168" s="4" t="s">
        <v>33</v>
      </c>
      <c r="G168">
        <f>1-G167</f>
        <v>0.78993130098754827</v>
      </c>
    </row>
    <row r="171" spans="1:8">
      <c r="A171" s="3">
        <v>2008</v>
      </c>
    </row>
    <row r="172" spans="1:8">
      <c r="A172" s="6" t="s">
        <v>37</v>
      </c>
      <c r="B172" s="7"/>
      <c r="C172" s="7"/>
      <c r="D172" s="7"/>
      <c r="E172" s="7"/>
      <c r="F172" s="6" t="s">
        <v>38</v>
      </c>
      <c r="G172" s="3"/>
      <c r="H172" s="3"/>
    </row>
    <row r="173" spans="1:8">
      <c r="A173" s="11" t="s">
        <v>15</v>
      </c>
      <c r="B173" s="12" t="s">
        <v>29</v>
      </c>
      <c r="C173" s="12" t="s">
        <v>30</v>
      </c>
      <c r="D173" s="3"/>
      <c r="E173" s="3"/>
      <c r="F173" s="11" t="s">
        <v>15</v>
      </c>
      <c r="G173" s="12" t="s">
        <v>29</v>
      </c>
      <c r="H173" s="12" t="s">
        <v>30</v>
      </c>
    </row>
    <row r="174" spans="1:8">
      <c r="A174" t="s">
        <v>2</v>
      </c>
      <c r="B174">
        <v>4</v>
      </c>
      <c r="C174">
        <f>B174*(B174-1)</f>
        <v>12</v>
      </c>
      <c r="F174" t="s">
        <v>2</v>
      </c>
      <c r="G174">
        <v>17</v>
      </c>
      <c r="H174">
        <f>G174*(G174-1)</f>
        <v>272</v>
      </c>
    </row>
    <row r="175" spans="1:8">
      <c r="A175" t="s">
        <v>3</v>
      </c>
      <c r="B175">
        <v>6</v>
      </c>
      <c r="C175">
        <f t="shared" ref="C175:C186" si="16">B175*(B175-1)</f>
        <v>30</v>
      </c>
      <c r="F175" t="s">
        <v>3</v>
      </c>
      <c r="G175">
        <v>18</v>
      </c>
      <c r="H175">
        <f t="shared" ref="H175:H186" si="17">G175*(G175-1)</f>
        <v>306</v>
      </c>
    </row>
    <row r="176" spans="1:8">
      <c r="A176" t="s">
        <v>4</v>
      </c>
      <c r="B176">
        <v>7</v>
      </c>
      <c r="C176">
        <f t="shared" si="16"/>
        <v>42</v>
      </c>
      <c r="F176" t="s">
        <v>4</v>
      </c>
      <c r="G176">
        <v>13</v>
      </c>
      <c r="H176">
        <f t="shared" si="17"/>
        <v>156</v>
      </c>
    </row>
    <row r="177" spans="1:8">
      <c r="A177" t="s">
        <v>5</v>
      </c>
      <c r="B177">
        <v>0</v>
      </c>
      <c r="C177">
        <f t="shared" si="16"/>
        <v>0</v>
      </c>
      <c r="F177" t="s">
        <v>5</v>
      </c>
      <c r="G177">
        <v>0</v>
      </c>
      <c r="H177">
        <f t="shared" si="17"/>
        <v>0</v>
      </c>
    </row>
    <row r="178" spans="1:8">
      <c r="A178" t="s">
        <v>6</v>
      </c>
      <c r="B178">
        <v>5</v>
      </c>
      <c r="C178">
        <f t="shared" si="16"/>
        <v>20</v>
      </c>
      <c r="F178" t="s">
        <v>6</v>
      </c>
      <c r="G178">
        <v>15</v>
      </c>
      <c r="H178">
        <f t="shared" si="17"/>
        <v>210</v>
      </c>
    </row>
    <row r="179" spans="1:8">
      <c r="A179" t="s">
        <v>7</v>
      </c>
      <c r="B179">
        <v>1</v>
      </c>
      <c r="C179">
        <f t="shared" si="16"/>
        <v>0</v>
      </c>
      <c r="F179" t="s">
        <v>7</v>
      </c>
      <c r="G179">
        <v>32</v>
      </c>
      <c r="H179">
        <f t="shared" si="17"/>
        <v>992</v>
      </c>
    </row>
    <row r="180" spans="1:8">
      <c r="A180" t="s">
        <v>8</v>
      </c>
      <c r="B180">
        <v>6</v>
      </c>
      <c r="C180">
        <f t="shared" si="16"/>
        <v>30</v>
      </c>
      <c r="F180" t="s">
        <v>8</v>
      </c>
      <c r="G180">
        <v>3</v>
      </c>
      <c r="H180">
        <f t="shared" si="17"/>
        <v>6</v>
      </c>
    </row>
    <row r="181" spans="1:8">
      <c r="A181" t="s">
        <v>9</v>
      </c>
      <c r="B181">
        <v>0</v>
      </c>
      <c r="C181">
        <f t="shared" si="16"/>
        <v>0</v>
      </c>
      <c r="F181" t="s">
        <v>9</v>
      </c>
      <c r="G181">
        <v>0</v>
      </c>
      <c r="H181">
        <f t="shared" si="17"/>
        <v>0</v>
      </c>
    </row>
    <row r="182" spans="1:8">
      <c r="A182" t="s">
        <v>10</v>
      </c>
      <c r="B182">
        <v>2</v>
      </c>
      <c r="C182">
        <f t="shared" si="16"/>
        <v>2</v>
      </c>
      <c r="F182" t="s">
        <v>10</v>
      </c>
      <c r="G182">
        <v>1</v>
      </c>
      <c r="H182">
        <f t="shared" si="17"/>
        <v>0</v>
      </c>
    </row>
    <row r="183" spans="1:8">
      <c r="A183" t="s">
        <v>11</v>
      </c>
      <c r="B183">
        <v>0</v>
      </c>
      <c r="C183">
        <f t="shared" si="16"/>
        <v>0</v>
      </c>
      <c r="F183" t="s">
        <v>11</v>
      </c>
      <c r="G183">
        <v>1</v>
      </c>
      <c r="H183">
        <f t="shared" si="17"/>
        <v>0</v>
      </c>
    </row>
    <row r="184" spans="1:8">
      <c r="A184" t="s">
        <v>12</v>
      </c>
      <c r="B184">
        <v>2</v>
      </c>
      <c r="C184">
        <f t="shared" si="16"/>
        <v>2</v>
      </c>
      <c r="F184" t="s">
        <v>12</v>
      </c>
      <c r="G184">
        <v>0</v>
      </c>
      <c r="H184">
        <f t="shared" si="17"/>
        <v>0</v>
      </c>
    </row>
    <row r="185" spans="1:8">
      <c r="A185" t="s">
        <v>13</v>
      </c>
      <c r="B185">
        <v>0</v>
      </c>
      <c r="C185">
        <f t="shared" si="16"/>
        <v>0</v>
      </c>
      <c r="F185" t="s">
        <v>13</v>
      </c>
      <c r="G185">
        <v>0</v>
      </c>
      <c r="H185">
        <f t="shared" si="17"/>
        <v>0</v>
      </c>
    </row>
    <row r="186" spans="1:8">
      <c r="A186" s="8" t="s">
        <v>14</v>
      </c>
      <c r="B186" s="8">
        <v>0</v>
      </c>
      <c r="C186" s="8">
        <f t="shared" si="16"/>
        <v>0</v>
      </c>
      <c r="F186" s="8" t="s">
        <v>14</v>
      </c>
      <c r="G186" s="8">
        <v>0</v>
      </c>
      <c r="H186" s="8">
        <f t="shared" si="17"/>
        <v>0</v>
      </c>
    </row>
    <row r="187" spans="1:8">
      <c r="A187" s="4" t="s">
        <v>31</v>
      </c>
      <c r="B187">
        <f>SUM(B174:B186)</f>
        <v>33</v>
      </c>
      <c r="C187">
        <f>SUM(C174:C186)</f>
        <v>138</v>
      </c>
      <c r="F187" s="4" t="s">
        <v>31</v>
      </c>
      <c r="G187">
        <f>SUM(G174:G186)</f>
        <v>100</v>
      </c>
      <c r="H187">
        <f>SUM(H174:H186)</f>
        <v>1942</v>
      </c>
    </row>
    <row r="188" spans="1:8">
      <c r="A188" s="4" t="s">
        <v>32</v>
      </c>
      <c r="B188">
        <f>C187/(B187*(B187-1))</f>
        <v>0.13068181818181818</v>
      </c>
      <c r="F188" s="4" t="s">
        <v>32</v>
      </c>
      <c r="G188">
        <f>H187/(G187*(G187-1))</f>
        <v>0.19616161616161615</v>
      </c>
    </row>
    <row r="189" spans="1:8">
      <c r="A189" s="4" t="s">
        <v>33</v>
      </c>
      <c r="B189">
        <f>1-B188</f>
        <v>0.86931818181818188</v>
      </c>
      <c r="F189" s="4" t="s">
        <v>33</v>
      </c>
      <c r="G189">
        <f>1-G188</f>
        <v>0.8038383838383838</v>
      </c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12"/>
  <sheetViews>
    <sheetView workbookViewId="0">
      <selection activeCell="Q29" sqref="Q29"/>
    </sheetView>
  </sheetViews>
  <sheetFormatPr defaultRowHeight="15"/>
  <cols>
    <col min="2" max="2" width="16" customWidth="1"/>
    <col min="3" max="3" width="18.140625" customWidth="1"/>
  </cols>
  <sheetData>
    <row r="1" spans="1:4">
      <c r="A1" t="s">
        <v>34</v>
      </c>
      <c r="B1" t="s">
        <v>40</v>
      </c>
      <c r="C1" t="s">
        <v>41</v>
      </c>
    </row>
    <row r="3" spans="1:4">
      <c r="A3">
        <v>2000</v>
      </c>
      <c r="B3">
        <f>'Yearly summary data'!B20</f>
        <v>0.92076361336323387</v>
      </c>
      <c r="C3">
        <f>'Yearly summary data'!G20</f>
        <v>0.64754550468836181</v>
      </c>
    </row>
    <row r="4" spans="1:4">
      <c r="A4">
        <v>2001</v>
      </c>
      <c r="B4">
        <f>'Yearly summary data'!B41</f>
        <v>0.79016393442622945</v>
      </c>
      <c r="C4">
        <f>'Yearly summary data'!G41</f>
        <v>0.80258899676375406</v>
      </c>
    </row>
    <row r="5" spans="1:4">
      <c r="A5">
        <v>2002</v>
      </c>
      <c r="B5">
        <f>'Yearly summary data'!B63</f>
        <v>0.78012422360248446</v>
      </c>
      <c r="C5">
        <f>'Yearly summary data'!G63</f>
        <v>0.81064162754303593</v>
      </c>
    </row>
    <row r="6" spans="1:4">
      <c r="A6">
        <v>2003</v>
      </c>
      <c r="B6">
        <f>'Yearly summary data'!B84</f>
        <v>0.7142857142857143</v>
      </c>
      <c r="C6">
        <f>'Yearly summary data'!G84</f>
        <v>0.78573533745947532</v>
      </c>
    </row>
    <row r="7" spans="1:4">
      <c r="A7">
        <v>2004</v>
      </c>
      <c r="B7">
        <f>'Yearly summary data'!B105</f>
        <v>0.76388888888888884</v>
      </c>
      <c r="C7">
        <f>'Yearly summary data'!G105</f>
        <v>0.72209489856548681</v>
      </c>
    </row>
    <row r="8" spans="1:4">
      <c r="A8">
        <v>2005</v>
      </c>
      <c r="B8">
        <f>'Yearly summary data'!B126</f>
        <v>0.78292682926829271</v>
      </c>
      <c r="C8">
        <f>'Yearly summary data'!G126</f>
        <v>0.80626262626262624</v>
      </c>
    </row>
    <row r="9" spans="1:4">
      <c r="A9">
        <v>2006</v>
      </c>
      <c r="B9">
        <f>'Yearly summary data'!B147</f>
        <v>0.82333333333333336</v>
      </c>
      <c r="C9">
        <f>'Yearly summary data'!G147</f>
        <v>0.74759316770186335</v>
      </c>
    </row>
    <row r="10" spans="1:4">
      <c r="A10">
        <v>2007</v>
      </c>
      <c r="B10">
        <f>'Yearly summary data'!B168</f>
        <v>0.70952380952380945</v>
      </c>
      <c r="C10">
        <f>'Yearly summary data'!G168</f>
        <v>0.78993130098754827</v>
      </c>
    </row>
    <row r="11" spans="1:4">
      <c r="A11">
        <v>2008</v>
      </c>
      <c r="B11">
        <f>'Yearly summary data'!B189</f>
        <v>0.86931818181818188</v>
      </c>
      <c r="C11">
        <f>'Yearly summary data'!G189</f>
        <v>0.8038383838383838</v>
      </c>
    </row>
    <row r="12" spans="1:4">
      <c r="C12" t="s">
        <v>35</v>
      </c>
      <c r="D12">
        <f>TTEST(B2:B11,C2:C11,1,2)</f>
        <v>0.1882783458584586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Yearly summary data</vt:lpstr>
      <vt:lpstr>Visualization</vt:lpstr>
    </vt:vector>
  </TitlesOfParts>
  <Company>University of Tennessee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2010-06-11T13:28:32Z</dcterms:created>
  <dcterms:modified xsi:type="dcterms:W3CDTF">2014-08-14T18:31:19Z</dcterms:modified>
</cp:coreProperties>
</file>